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85" yWindow="22470" windowWidth="14970" windowHeight="84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<sst xmlns="http://schemas.openxmlformats.org/spreadsheetml/2006/main" count="20" uniqueCount="20">
  <si>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EU (27) </t>
  </si>
  <si>
    <t>Jahr</t>
  </si>
  <si>
    <t>Index</t>
  </si>
  <si>
    <t>Energieverbrauch x</t>
  </si>
  <si>
    <t>CO2-Konzentration y</t>
  </si>
  <si>
    <t>(x·y)</t>
  </si>
  <si>
    <t>Mittelwerte</t>
  </si>
  <si>
    <t>m(x)</t>
  </si>
  <si>
    <t>m(y)</t>
  </si>
  <si>
    <t>m(x·y)</t>
  </si>
  <si>
    <t>s(xy)</t>
  </si>
  <si>
    <t xml:space="preserve"> [x(i) - m(x)]²</t>
  </si>
  <si>
    <t>s(x)²</t>
  </si>
  <si>
    <t>b=</t>
  </si>
  <si>
    <t>a=</t>
  </si>
  <si>
    <t xml:space="preserve"> [y(i) - m(y)]²</t>
  </si>
  <si>
    <t>s(y)²</t>
  </si>
  <si>
    <t>s(x)</t>
  </si>
  <si>
    <t>s(y)</t>
  </si>
  <si>
    <t>r(xy) 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</si>
</sst>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sz val="8.25"/>
      <name val="Arial"/>
      <family val="0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1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Energieverbrauch / CO2-Konzentration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76"/>
          <c:w val="0.93525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Tabelle1!$D$6:$D$17</c:f>
              <c:numCache/>
            </c:numRef>
          </c:xVal>
          <c:yVal>
            <c:numRef>
              <c:f>Tabelle1!$E$6:$E$17</c:f>
              <c:numCache/>
            </c:numRef>
          </c:yVal>
          <c:smooth val="0"/>
        </c:ser>
        <c:axId val="37773730"/>
        <c:axId val="4419251"/>
      </c:scatterChart>
      <c:valAx>
        <c:axId val="37773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Energieverbrauch in 1000000 tRÖE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419251"/>
        <c:crosses val="autoZero"/>
        <c:crossBetween val="midCat"/>
        <c:dispUnits/>
      </c:valAx>
      <c:valAx>
        <c:axId val="4419251"/>
        <c:scaling>
          <c:orientation val="minMax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CO2-Konzentration in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777373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0</xdr:rowOff>
    </xdr:from>
    <xdr:ext cx="1685925" cy="361950"/>
    <xdr:sp>
      <xdr:nvSpPr>
        <xdr:cNvPr id="1" name="TextBox 1"/>
        <xdr:cNvSpPr txBox="1">
          <a:spLocks noChangeArrowheads="1"/>
        </xdr:cNvSpPr>
      </xdr:nvSpPr>
      <xdr:spPr>
        <a:xfrm>
          <a:off x="781050" y="0"/>
          <a:ext cx="1685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Energieverbrauch x
 in Europa in 1000000 tRÖE </a:t>
          </a:r>
        </a:p>
      </xdr:txBody>
    </xdr:sp>
    <xdr:clientData/>
  </xdr:oneCellAnchor>
  <xdr:oneCellAnchor>
    <xdr:from>
      <xdr:col>3</xdr:col>
      <xdr:colOff>523875</xdr:colOff>
      <xdr:row>0</xdr:row>
      <xdr:rowOff>0</xdr:rowOff>
    </xdr:from>
    <xdr:ext cx="1647825" cy="361950"/>
    <xdr:sp>
      <xdr:nvSpPr>
        <xdr:cNvPr id="2" name="TextBox 2"/>
        <xdr:cNvSpPr txBox="1">
          <a:spLocks noChangeArrowheads="1"/>
        </xdr:cNvSpPr>
      </xdr:nvSpPr>
      <xdr:spPr>
        <a:xfrm>
          <a:off x="2809875" y="0"/>
          <a:ext cx="1647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CO2 Konzentration y
in der Atmosphäre in ppm</a:t>
          </a:r>
        </a:p>
      </xdr:txBody>
    </xdr:sp>
    <xdr:clientData/>
  </xdr:oneCellAnchor>
  <xdr:twoCellAnchor>
    <xdr:from>
      <xdr:col>0</xdr:col>
      <xdr:colOff>266700</xdr:colOff>
      <xdr:row>19</xdr:row>
      <xdr:rowOff>152400</xdr:rowOff>
    </xdr:from>
    <xdr:to>
      <xdr:col>4</xdr:col>
      <xdr:colOff>590550</xdr:colOff>
      <xdr:row>39</xdr:row>
      <xdr:rowOff>152400</xdr:rowOff>
    </xdr:to>
    <xdr:graphicFrame>
      <xdr:nvGraphicFramePr>
        <xdr:cNvPr id="3" name="Chart 3"/>
        <xdr:cNvGraphicFramePr/>
      </xdr:nvGraphicFramePr>
      <xdr:xfrm>
        <a:off x="266700" y="3276600"/>
        <a:ext cx="3876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1114425</xdr:colOff>
      <xdr:row>0</xdr:row>
      <xdr:rowOff>0</xdr:rowOff>
    </xdr:from>
    <xdr:ext cx="1695450" cy="361950"/>
    <xdr:sp>
      <xdr:nvSpPr>
        <xdr:cNvPr id="4" name="TextBox 4"/>
        <xdr:cNvSpPr txBox="1">
          <a:spLocks noChangeArrowheads="1"/>
        </xdr:cNvSpPr>
      </xdr:nvSpPr>
      <xdr:spPr>
        <a:xfrm>
          <a:off x="4667250" y="0"/>
          <a:ext cx="1695450" cy="3619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der Kovarianz 
s(xy) = m(x·y) - m(x)·m(y)</a:t>
          </a:r>
        </a:p>
      </xdr:txBody>
    </xdr:sp>
    <xdr:clientData/>
  </xdr:oneCellAnchor>
  <xdr:oneCellAnchor>
    <xdr:from>
      <xdr:col>6</xdr:col>
      <xdr:colOff>752475</xdr:colOff>
      <xdr:row>0</xdr:row>
      <xdr:rowOff>0</xdr:rowOff>
    </xdr:from>
    <xdr:ext cx="1552575" cy="361950"/>
    <xdr:sp>
      <xdr:nvSpPr>
        <xdr:cNvPr id="5" name="TextBox 5"/>
        <xdr:cNvSpPr txBox="1">
          <a:spLocks noChangeArrowheads="1"/>
        </xdr:cNvSpPr>
      </xdr:nvSpPr>
      <xdr:spPr>
        <a:xfrm>
          <a:off x="6419850" y="0"/>
          <a:ext cx="1552575" cy="3619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der Varianz 
s(x)² =  1/n ∑ [x(i) - m(x)]²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oneCellAnchor>
    <xdr:from>
      <xdr:col>4</xdr:col>
      <xdr:colOff>800100</xdr:colOff>
      <xdr:row>22</xdr:row>
      <xdr:rowOff>123825</xdr:rowOff>
    </xdr:from>
    <xdr:ext cx="1600200" cy="523875"/>
    <xdr:sp>
      <xdr:nvSpPr>
        <xdr:cNvPr id="6" name="TextBox 6"/>
        <xdr:cNvSpPr txBox="1">
          <a:spLocks noChangeArrowheads="1"/>
        </xdr:cNvSpPr>
      </xdr:nvSpPr>
      <xdr:spPr>
        <a:xfrm>
          <a:off x="4352925" y="3743325"/>
          <a:ext cx="1600200" cy="5238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des Anstiegs 
der Regressionsgeraden 
b = s(xy) / s(x)² </a:t>
          </a:r>
        </a:p>
      </xdr:txBody>
    </xdr:sp>
    <xdr:clientData/>
  </xdr:oneCellAnchor>
  <xdr:oneCellAnchor>
    <xdr:from>
      <xdr:col>4</xdr:col>
      <xdr:colOff>800100</xdr:colOff>
      <xdr:row>28</xdr:row>
      <xdr:rowOff>85725</xdr:rowOff>
    </xdr:from>
    <xdr:ext cx="1552575" cy="533400"/>
    <xdr:sp>
      <xdr:nvSpPr>
        <xdr:cNvPr id="7" name="TextBox 8"/>
        <xdr:cNvSpPr txBox="1">
          <a:spLocks noChangeArrowheads="1"/>
        </xdr:cNvSpPr>
      </xdr:nvSpPr>
      <xdr:spPr>
        <a:xfrm>
          <a:off x="4352925" y="4676775"/>
          <a:ext cx="1552575" cy="533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des 
y-Achsenabschnitts a
a = m(y) - b*m(x)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4</xdr:col>
      <xdr:colOff>790575</xdr:colOff>
      <xdr:row>34</xdr:row>
      <xdr:rowOff>152400</xdr:rowOff>
    </xdr:from>
    <xdr:ext cx="1581150" cy="495300"/>
    <xdr:sp>
      <xdr:nvSpPr>
        <xdr:cNvPr id="8" name="TextBox 9"/>
        <xdr:cNvSpPr txBox="1">
          <a:spLocks noChangeArrowheads="1"/>
        </xdr:cNvSpPr>
      </xdr:nvSpPr>
      <xdr:spPr>
        <a:xfrm>
          <a:off x="4343400" y="5715000"/>
          <a:ext cx="1581150" cy="4953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des 
Korrelationskoeffizienten
r(xy) = s(xy) / s(x) · s(y)</a:t>
          </a:r>
        </a:p>
      </xdr:txBody>
    </xdr:sp>
    <xdr:clientData/>
  </xdr:oneCellAnchor>
  <xdr:oneCellAnchor>
    <xdr:from>
      <xdr:col>9</xdr:col>
      <xdr:colOff>76200</xdr:colOff>
      <xdr:row>18</xdr:row>
      <xdr:rowOff>142875</xdr:rowOff>
    </xdr:from>
    <xdr:ext cx="1524000" cy="371475"/>
    <xdr:sp>
      <xdr:nvSpPr>
        <xdr:cNvPr id="9" name="TextBox 10"/>
        <xdr:cNvSpPr txBox="1">
          <a:spLocks noChangeArrowheads="1"/>
        </xdr:cNvSpPr>
      </xdr:nvSpPr>
      <xdr:spPr>
        <a:xfrm>
          <a:off x="8105775" y="3095625"/>
          <a:ext cx="1524000" cy="3714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der 
Standardabweichungen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38"/>
  <sheetViews>
    <sheetView tabSelected="1" workbookViewId="0" topLeftCell="C1">
      <selection activeCell="K17" sqref="K17"/>
    </sheetView>
  </sheetViews>
  <sheetFormatPr defaultColWidth="11.421875" defaultRowHeight="12.75"/>
  <cols>
    <col min="4" max="4" width="19.00390625" style="0" bestFit="1" customWidth="1"/>
    <col min="5" max="5" width="19.7109375" style="0" bestFit="1" customWidth="1"/>
    <col min="6" max="8" width="12.00390625" style="0" bestFit="1" customWidth="1"/>
  </cols>
  <sheetData>
    <row r="3" ht="13.5" thickBot="1"/>
    <row r="4" spans="2:9" ht="12.75">
      <c r="B4" s="2" t="s">
        <v>1</v>
      </c>
      <c r="C4" s="2" t="s">
        <v>2</v>
      </c>
      <c r="D4" s="6" t="s">
        <v>3</v>
      </c>
      <c r="E4" s="6" t="s">
        <v>4</v>
      </c>
      <c r="F4" s="2" t="s">
        <v>5</v>
      </c>
      <c r="H4" s="6" t="s">
        <v>11</v>
      </c>
      <c r="I4" s="6" t="s">
        <v>15</v>
      </c>
    </row>
    <row r="5" spans="2:9" ht="13.5" thickBot="1">
      <c r="B5" s="3"/>
      <c r="C5" s="3"/>
      <c r="D5" s="5" t="s">
        <v>0</v>
      </c>
      <c r="E5" s="3"/>
      <c r="F5" s="3"/>
      <c r="H5" s="3"/>
      <c r="I5" s="3"/>
    </row>
    <row r="6" spans="2:9" ht="12.75">
      <c r="B6" s="4">
        <v>1994</v>
      </c>
      <c r="C6" s="4">
        <v>1</v>
      </c>
      <c r="D6" s="4">
        <v>1043.894</v>
      </c>
      <c r="E6" s="4">
        <v>359</v>
      </c>
      <c r="F6" s="6">
        <f>D6*E6</f>
        <v>374757.946</v>
      </c>
      <c r="H6" s="7">
        <f>(D6-1115.75)*(D6-1115.75)</f>
        <v>5163.284736</v>
      </c>
      <c r="I6" s="2">
        <f>(E6-368.5)*(E6-368.5)</f>
        <v>90.25</v>
      </c>
    </row>
    <row r="7" spans="2:9" ht="12.75">
      <c r="B7" s="4">
        <v>1995</v>
      </c>
      <c r="C7" s="4">
        <v>2</v>
      </c>
      <c r="D7" s="4">
        <v>1065.549</v>
      </c>
      <c r="E7" s="4">
        <v>359</v>
      </c>
      <c r="F7" s="7">
        <f aca="true" t="shared" si="0" ref="F7:F17">D7*E7</f>
        <v>382532.091</v>
      </c>
      <c r="H7" s="7">
        <f aca="true" t="shared" si="1" ref="H7:H17">(D7-1115.75)*(D7-1115.75)</f>
        <v>2520.1404010000024</v>
      </c>
      <c r="I7" s="4">
        <f aca="true" t="shared" si="2" ref="I7:I17">(E7-368.5)*(E7-368.5)</f>
        <v>90.25</v>
      </c>
    </row>
    <row r="8" spans="2:9" ht="12.75">
      <c r="B8" s="4">
        <v>1996</v>
      </c>
      <c r="C8" s="4">
        <v>3</v>
      </c>
      <c r="D8" s="4">
        <v>1111.596</v>
      </c>
      <c r="E8" s="4">
        <v>363</v>
      </c>
      <c r="F8" s="7">
        <f t="shared" si="0"/>
        <v>403509.348</v>
      </c>
      <c r="H8" s="7">
        <f t="shared" si="1"/>
        <v>17.25571599999997</v>
      </c>
      <c r="I8" s="4">
        <f t="shared" si="2"/>
        <v>30.25</v>
      </c>
    </row>
    <row r="9" spans="2:9" ht="12.75">
      <c r="B9" s="4">
        <v>1997</v>
      </c>
      <c r="C9" s="4">
        <v>4</v>
      </c>
      <c r="D9" s="4">
        <v>1100.106</v>
      </c>
      <c r="E9" s="4">
        <v>363</v>
      </c>
      <c r="F9" s="7">
        <f t="shared" si="0"/>
        <v>399338.478</v>
      </c>
      <c r="H9" s="7">
        <f t="shared" si="1"/>
        <v>244.73473600000017</v>
      </c>
      <c r="I9" s="4">
        <f t="shared" si="2"/>
        <v>30.25</v>
      </c>
    </row>
    <row r="10" spans="2:9" ht="12.75">
      <c r="B10" s="4">
        <v>1998</v>
      </c>
      <c r="C10" s="4">
        <v>5</v>
      </c>
      <c r="D10" s="4">
        <v>1106.587</v>
      </c>
      <c r="E10" s="4">
        <v>367</v>
      </c>
      <c r="F10" s="7">
        <f t="shared" si="0"/>
        <v>406117.429</v>
      </c>
      <c r="H10" s="7">
        <f t="shared" si="1"/>
        <v>83.9605690000002</v>
      </c>
      <c r="I10" s="4">
        <f t="shared" si="2"/>
        <v>2.25</v>
      </c>
    </row>
    <row r="11" spans="2:9" ht="12.75">
      <c r="B11" s="4">
        <v>1999</v>
      </c>
      <c r="C11" s="4">
        <v>6</v>
      </c>
      <c r="D11" s="4">
        <v>1102.294</v>
      </c>
      <c r="E11" s="4">
        <v>367</v>
      </c>
      <c r="F11" s="7">
        <f t="shared" si="0"/>
        <v>404541.89800000004</v>
      </c>
      <c r="H11" s="7">
        <f t="shared" si="1"/>
        <v>181.0639359999974</v>
      </c>
      <c r="I11" s="4">
        <f t="shared" si="2"/>
        <v>2.25</v>
      </c>
    </row>
    <row r="12" spans="2:9" ht="12.75">
      <c r="B12" s="4">
        <v>2000</v>
      </c>
      <c r="C12" s="4">
        <v>7</v>
      </c>
      <c r="D12" s="4">
        <v>1108.274</v>
      </c>
      <c r="E12" s="4">
        <v>368</v>
      </c>
      <c r="F12" s="7">
        <f t="shared" si="0"/>
        <v>407844.83199999994</v>
      </c>
      <c r="H12" s="7">
        <f t="shared" si="1"/>
        <v>55.89057600000169</v>
      </c>
      <c r="I12" s="4">
        <f t="shared" si="2"/>
        <v>0.25</v>
      </c>
    </row>
    <row r="13" spans="2:9" ht="12.75">
      <c r="B13" s="4">
        <v>2001</v>
      </c>
      <c r="C13" s="4">
        <v>8</v>
      </c>
      <c r="D13" s="4">
        <v>1134.822</v>
      </c>
      <c r="E13" s="4">
        <v>371</v>
      </c>
      <c r="F13" s="7">
        <f t="shared" si="0"/>
        <v>421018.96199999994</v>
      </c>
      <c r="H13" s="7">
        <f t="shared" si="1"/>
        <v>363.74118399999577</v>
      </c>
      <c r="I13" s="4">
        <f t="shared" si="2"/>
        <v>6.25</v>
      </c>
    </row>
    <row r="14" spans="2:9" ht="12.75">
      <c r="B14" s="4">
        <v>2002</v>
      </c>
      <c r="C14" s="4">
        <v>9</v>
      </c>
      <c r="D14" s="4">
        <v>1122.837</v>
      </c>
      <c r="E14" s="4">
        <v>373</v>
      </c>
      <c r="F14" s="7">
        <f t="shared" si="0"/>
        <v>418818.201</v>
      </c>
      <c r="H14" s="7">
        <f t="shared" si="1"/>
        <v>50.225568999999844</v>
      </c>
      <c r="I14" s="4">
        <f t="shared" si="2"/>
        <v>20.25</v>
      </c>
    </row>
    <row r="15" spans="2:9" ht="12.75">
      <c r="B15" s="4">
        <v>2003</v>
      </c>
      <c r="C15" s="4">
        <v>10</v>
      </c>
      <c r="D15" s="4">
        <v>1155.628</v>
      </c>
      <c r="E15" s="4">
        <v>375</v>
      </c>
      <c r="F15" s="7">
        <f t="shared" si="0"/>
        <v>433360.5</v>
      </c>
      <c r="H15" s="7">
        <f t="shared" si="1"/>
        <v>1590.2548839999943</v>
      </c>
      <c r="I15" s="4">
        <f t="shared" si="2"/>
        <v>42.25</v>
      </c>
    </row>
    <row r="16" spans="2:9" ht="12.75">
      <c r="B16" s="4">
        <v>2004</v>
      </c>
      <c r="C16" s="4">
        <v>11</v>
      </c>
      <c r="D16" s="4">
        <v>1171.482</v>
      </c>
      <c r="E16" s="4">
        <v>377</v>
      </c>
      <c r="F16" s="7">
        <f t="shared" si="0"/>
        <v>441648.714</v>
      </c>
      <c r="H16" s="7">
        <f t="shared" si="1"/>
        <v>3106.055823999997</v>
      </c>
      <c r="I16" s="4">
        <f t="shared" si="2"/>
        <v>72.25</v>
      </c>
    </row>
    <row r="17" spans="2:9" ht="13.5" thickBot="1">
      <c r="B17" s="5">
        <v>2005</v>
      </c>
      <c r="C17" s="5">
        <v>12</v>
      </c>
      <c r="D17" s="5">
        <v>1165.876</v>
      </c>
      <c r="E17" s="5">
        <v>380</v>
      </c>
      <c r="F17" s="8">
        <f t="shared" si="0"/>
        <v>443032.88</v>
      </c>
      <c r="H17" s="8">
        <f t="shared" si="1"/>
        <v>2512.6158759999976</v>
      </c>
      <c r="I17" s="5">
        <f t="shared" si="2"/>
        <v>132.25</v>
      </c>
    </row>
    <row r="18" spans="3:9" ht="13.5" thickBot="1">
      <c r="C18" s="1" t="s">
        <v>6</v>
      </c>
      <c r="D18" s="9">
        <f>AVERAGE(D6:D17)</f>
        <v>1115.7454166666666</v>
      </c>
      <c r="E18" s="10">
        <f>AVERAGE(E6:E17)</f>
        <v>368.5</v>
      </c>
      <c r="F18" s="11">
        <f>AVERAGE(F6:F17)</f>
        <v>411376.7732499999</v>
      </c>
      <c r="G18" s="13">
        <f>F18-(D18*E18)</f>
        <v>224.5872083332506</v>
      </c>
      <c r="H18" s="13">
        <f>AVERAGE(H6:H17)</f>
        <v>1324.1020005833323</v>
      </c>
      <c r="I18" s="2">
        <f>AVERAGE(I6:I17)</f>
        <v>43.25</v>
      </c>
    </row>
    <row r="19" spans="4:9" ht="13.5" thickBot="1">
      <c r="D19" s="1" t="s">
        <v>7</v>
      </c>
      <c r="E19" s="1" t="s">
        <v>8</v>
      </c>
      <c r="F19" s="1" t="s">
        <v>9</v>
      </c>
      <c r="G19" s="5" t="s">
        <v>10</v>
      </c>
      <c r="H19" s="5" t="s">
        <v>12</v>
      </c>
      <c r="I19" s="5" t="s">
        <v>16</v>
      </c>
    </row>
    <row r="20" spans="8:9" ht="12.75">
      <c r="H20" s="16">
        <f>SQRT(H18)</f>
        <v>36.38821238510257</v>
      </c>
      <c r="I20" s="16">
        <f>SQRT(I18)</f>
        <v>6.576473218982953</v>
      </c>
    </row>
    <row r="21" spans="8:9" ht="13.5" thickBot="1">
      <c r="H21" s="5" t="s">
        <v>17</v>
      </c>
      <c r="I21" s="5" t="s">
        <v>18</v>
      </c>
    </row>
    <row r="26" spans="7:8" ht="12.75">
      <c r="G26" s="12" t="s">
        <v>13</v>
      </c>
      <c r="H26" s="14">
        <f>G18/H18</f>
        <v>0.16961473378509273</v>
      </c>
    </row>
    <row r="30" spans="6:7" ht="12.75">
      <c r="F30" s="12"/>
      <c r="G30" s="15"/>
    </row>
    <row r="32" spans="7:8" ht="12.75">
      <c r="G32" s="12" t="s">
        <v>14</v>
      </c>
      <c r="H32" s="14">
        <f>E18-(H26*D18)</f>
        <v>179.25313818014598</v>
      </c>
    </row>
    <row r="38" spans="7:8" ht="12.75">
      <c r="G38" s="12" t="s">
        <v>19</v>
      </c>
      <c r="H38" s="14">
        <f>G18/(H20*I20)</f>
        <v>0.938493437303023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2007-11-01T13:33:25Z</dcterms:created>
  <dcterms:modified xsi:type="dcterms:W3CDTF">2007-11-02T08:17:55Z</dcterms:modified>
  <cp:category/>
  <cp:version/>
  <cp:contentType/>
  <cp:contentStatus/>
</cp:coreProperties>
</file>