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'Tabelle1'!$B$5:$C$19</definedName>
  </definedNames>
  <calcPr fullCalcOnLoad="1"/>
</workbook>
</file>

<file path=xl/sharedStrings.xml><?xml version="1.0" encoding="utf-8"?>
<sst xmlns="http://schemas.openxmlformats.org/spreadsheetml/2006/main" count="19" uniqueCount="18">
  <si>
    <t>Körpergröße x</t>
  </si>
  <si>
    <t>Gewicht y</t>
  </si>
  <si>
    <t>Index i</t>
  </si>
  <si>
    <t>Mittelwerte</t>
  </si>
  <si>
    <t>Summe</t>
  </si>
  <si>
    <t>x*y</t>
  </si>
  <si>
    <t>m(x*y)</t>
  </si>
  <si>
    <t>m(x)</t>
  </si>
  <si>
    <t>m(y)</t>
  </si>
  <si>
    <t>s(xy)</t>
  </si>
  <si>
    <t>[x(i)-m(x)]*[x(i)-m(x)]</t>
  </si>
  <si>
    <t>Varianz</t>
  </si>
  <si>
    <t>Standardabweichung</t>
  </si>
  <si>
    <t>[y(i)-m(y)]*[y(i)-m(y)]</t>
  </si>
  <si>
    <t>s(x)</t>
  </si>
  <si>
    <t>s(y)</t>
  </si>
  <si>
    <t>Korrelationskoeffizient</t>
  </si>
  <si>
    <t>r(xy)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</si>
</sst>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0" borderId="0" xfId="0" applyFont="1" applyAlignment="1">
      <alignment/>
    </xf>
    <xf numFmtId="0" fontId="1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38100</xdr:rowOff>
    </xdr:from>
    <xdr:ext cx="4114800" cy="438150"/>
    <xdr:sp>
      <xdr:nvSpPr>
        <xdr:cNvPr id="1" name="TextBox 4"/>
        <xdr:cNvSpPr txBox="1">
          <a:spLocks noChangeArrowheads="1"/>
        </xdr:cNvSpPr>
      </xdr:nvSpPr>
      <xdr:spPr>
        <a:xfrm>
          <a:off x="19050" y="38100"/>
          <a:ext cx="4114800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Emprische Kovarianz 
von Körpergröße x und Gewicht y bei Jungen</a:t>
          </a:r>
        </a:p>
      </xdr:txBody>
    </xdr:sp>
    <xdr:clientData/>
  </xdr:oneCellAnchor>
  <xdr:oneCellAnchor>
    <xdr:from>
      <xdr:col>0</xdr:col>
      <xdr:colOff>352425</xdr:colOff>
      <xdr:row>21</xdr:row>
      <xdr:rowOff>95250</xdr:rowOff>
    </xdr:from>
    <xdr:ext cx="2886075" cy="361950"/>
    <xdr:sp>
      <xdr:nvSpPr>
        <xdr:cNvPr id="2" name="TextBox 7"/>
        <xdr:cNvSpPr txBox="1">
          <a:spLocks noChangeArrowheads="1"/>
        </xdr:cNvSpPr>
      </xdr:nvSpPr>
      <xdr:spPr>
        <a:xfrm>
          <a:off x="352425" y="3552825"/>
          <a:ext cx="2886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Vereinfachte Berechnung der emp. Kovarianz: 
s(xy) = m(x*y) -  m(x)*m(y)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152400</xdr:colOff>
      <xdr:row>0</xdr:row>
      <xdr:rowOff>28575</xdr:rowOff>
    </xdr:from>
    <xdr:ext cx="3771900" cy="438150"/>
    <xdr:sp>
      <xdr:nvSpPr>
        <xdr:cNvPr id="3" name="TextBox 8"/>
        <xdr:cNvSpPr txBox="1">
          <a:spLocks noChangeArrowheads="1"/>
        </xdr:cNvSpPr>
      </xdr:nvSpPr>
      <xdr:spPr>
        <a:xfrm>
          <a:off x="5133975" y="28575"/>
          <a:ext cx="3771900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Standardabweichung 
von Körpergröße x und Gewicht y bei Jungen</a:t>
          </a:r>
        </a:p>
      </xdr:txBody>
    </xdr:sp>
    <xdr:clientData/>
  </xdr:oneCellAnchor>
  <xdr:oneCellAnchor>
    <xdr:from>
      <xdr:col>1</xdr:col>
      <xdr:colOff>733425</xdr:colOff>
      <xdr:row>29</xdr:row>
      <xdr:rowOff>28575</xdr:rowOff>
    </xdr:from>
    <xdr:ext cx="3171825" cy="438150"/>
    <xdr:sp>
      <xdr:nvSpPr>
        <xdr:cNvPr id="4" name="TextBox 9"/>
        <xdr:cNvSpPr txBox="1">
          <a:spLocks noChangeArrowheads="1"/>
        </xdr:cNvSpPr>
      </xdr:nvSpPr>
      <xdr:spPr>
        <a:xfrm>
          <a:off x="1476375" y="4143375"/>
          <a:ext cx="3171825" cy="4381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Korrelationskoeffizienten
r(xy) = s(xy) / s(x) * s(y)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3"/>
  <sheetViews>
    <sheetView tabSelected="1" workbookViewId="0" topLeftCell="A1">
      <selection activeCell="J34" sqref="J34"/>
    </sheetView>
  </sheetViews>
  <sheetFormatPr defaultColWidth="11.421875" defaultRowHeight="12.75"/>
  <cols>
    <col min="1" max="1" width="11.140625" style="0" customWidth="1"/>
    <col min="2" max="2" width="14.140625" style="0" bestFit="1" customWidth="1"/>
    <col min="3" max="3" width="11.28125" style="0" bestFit="1" customWidth="1"/>
    <col min="4" max="4" width="13.28125" style="0" customWidth="1"/>
    <col min="5" max="5" width="13.28125" style="0" hidden="1" customWidth="1"/>
    <col min="6" max="6" width="12.421875" style="0" customWidth="1"/>
    <col min="7" max="7" width="12.421875" style="0" hidden="1" customWidth="1"/>
    <col min="8" max="8" width="12.421875" style="0" customWidth="1"/>
    <col min="9" max="9" width="21.7109375" style="0" customWidth="1"/>
    <col min="10" max="10" width="19.00390625" style="0" bestFit="1" customWidth="1"/>
    <col min="11" max="11" width="18.421875" style="0" bestFit="1" customWidth="1"/>
    <col min="12" max="12" width="14.140625" style="0" bestFit="1" customWidth="1"/>
    <col min="13" max="13" width="18.7109375" style="0" bestFit="1" customWidth="1"/>
  </cols>
  <sheetData>
    <row r="4" spans="1:17" ht="13.5" thickBot="1">
      <c r="A4" s="6"/>
      <c r="B4" s="6"/>
      <c r="C4" s="6"/>
      <c r="D4" s="6"/>
      <c r="E4" s="6"/>
      <c r="F4" s="6"/>
      <c r="G4" s="6"/>
      <c r="H4" s="6"/>
      <c r="I4" s="18"/>
      <c r="K4" s="6"/>
      <c r="L4" s="6"/>
      <c r="M4" s="6"/>
      <c r="N4" s="6"/>
      <c r="O4" s="6"/>
      <c r="P4" s="6"/>
      <c r="Q4" s="6"/>
    </row>
    <row r="5" spans="1:17" ht="13.5" thickBot="1">
      <c r="A5" s="3" t="s">
        <v>2</v>
      </c>
      <c r="B5" s="3" t="s">
        <v>0</v>
      </c>
      <c r="C5" s="4" t="s">
        <v>1</v>
      </c>
      <c r="D5" s="3" t="s">
        <v>5</v>
      </c>
      <c r="E5" s="6"/>
      <c r="F5" s="6"/>
      <c r="G5" s="6"/>
      <c r="H5" s="6"/>
      <c r="I5" s="6"/>
      <c r="J5" s="36" t="s">
        <v>10</v>
      </c>
      <c r="K5" s="5" t="s">
        <v>13</v>
      </c>
      <c r="L5" s="6"/>
      <c r="M5" s="6"/>
      <c r="N5" s="6"/>
      <c r="O5" s="6"/>
      <c r="P5" s="6"/>
      <c r="Q5" s="6"/>
    </row>
    <row r="6" spans="1:17" ht="12.75">
      <c r="A6" s="1">
        <v>1</v>
      </c>
      <c r="B6" s="9">
        <v>1.4</v>
      </c>
      <c r="C6" s="11">
        <v>33</v>
      </c>
      <c r="D6" s="1">
        <f>B6*C6</f>
        <v>46.199999999999996</v>
      </c>
      <c r="E6" s="6"/>
      <c r="F6" s="6"/>
      <c r="G6" s="6"/>
      <c r="H6" s="6"/>
      <c r="I6" s="6"/>
      <c r="J6" s="1">
        <f>(B6-1.403)*(B6-1.403)</f>
        <v>9.000000000000683E-06</v>
      </c>
      <c r="K6" s="16">
        <f>(C6-33.46)*(C6-33.46)</f>
        <v>0.2116000000000008</v>
      </c>
      <c r="L6" s="6"/>
      <c r="M6" s="6"/>
      <c r="N6" s="6"/>
      <c r="O6" s="6"/>
      <c r="P6" s="6"/>
      <c r="Q6" s="6"/>
    </row>
    <row r="7" spans="1:17" ht="12.75">
      <c r="A7" s="1">
        <v>2</v>
      </c>
      <c r="B7" s="1">
        <v>1.45</v>
      </c>
      <c r="C7" s="12">
        <v>40</v>
      </c>
      <c r="D7" s="1">
        <f aca="true" t="shared" si="0" ref="D7:D18">B7*C7</f>
        <v>58</v>
      </c>
      <c r="E7" s="6"/>
      <c r="F7" s="6"/>
      <c r="G7" s="6"/>
      <c r="H7" s="6"/>
      <c r="I7" s="6"/>
      <c r="J7" s="1">
        <f aca="true" t="shared" si="1" ref="J7:J18">(B7-1.403)*(B7-1.403)</f>
        <v>0.0022089999999999935</v>
      </c>
      <c r="K7" s="16">
        <f aca="true" t="shared" si="2" ref="K7:K18">(C7-33.46)*(C7-33.46)</f>
        <v>42.77159999999999</v>
      </c>
      <c r="L7" s="6"/>
      <c r="M7" s="6"/>
      <c r="N7" s="6"/>
      <c r="O7" s="6"/>
      <c r="P7" s="6"/>
      <c r="Q7" s="6"/>
    </row>
    <row r="8" spans="1:17" ht="12.75">
      <c r="A8" s="1">
        <v>3</v>
      </c>
      <c r="B8" s="1">
        <v>1.35</v>
      </c>
      <c r="C8" s="12">
        <v>28</v>
      </c>
      <c r="D8" s="1">
        <f t="shared" si="0"/>
        <v>37.800000000000004</v>
      </c>
      <c r="E8" s="6"/>
      <c r="F8" s="6"/>
      <c r="G8" s="6"/>
      <c r="H8" s="6"/>
      <c r="I8" s="6"/>
      <c r="J8" s="1">
        <f t="shared" si="1"/>
        <v>0.0028089999999999934</v>
      </c>
      <c r="K8" s="16">
        <f t="shared" si="2"/>
        <v>29.81160000000001</v>
      </c>
      <c r="L8" s="6"/>
      <c r="M8" s="6"/>
      <c r="N8" s="6"/>
      <c r="O8" s="6"/>
      <c r="P8" s="6"/>
      <c r="Q8" s="6"/>
    </row>
    <row r="9" spans="1:17" ht="12.75">
      <c r="A9" s="1">
        <v>4</v>
      </c>
      <c r="B9" s="1">
        <v>1.39</v>
      </c>
      <c r="C9" s="12">
        <v>32</v>
      </c>
      <c r="D9" s="1">
        <f t="shared" si="0"/>
        <v>44.48</v>
      </c>
      <c r="E9" s="6"/>
      <c r="F9" s="6"/>
      <c r="G9" s="6"/>
      <c r="H9" s="6"/>
      <c r="I9" s="6"/>
      <c r="J9" s="1">
        <f t="shared" si="1"/>
        <v>0.00016900000000000319</v>
      </c>
      <c r="K9" s="16">
        <f t="shared" si="2"/>
        <v>2.1316000000000024</v>
      </c>
      <c r="L9" s="6"/>
      <c r="M9" s="6"/>
      <c r="N9" s="6"/>
      <c r="O9" s="6"/>
      <c r="P9" s="6"/>
      <c r="Q9" s="6"/>
    </row>
    <row r="10" spans="1:17" ht="12.75">
      <c r="A10" s="1">
        <v>5</v>
      </c>
      <c r="B10" s="1">
        <v>1.39</v>
      </c>
      <c r="C10" s="12">
        <v>28</v>
      </c>
      <c r="D10" s="1">
        <f t="shared" si="0"/>
        <v>38.919999999999995</v>
      </c>
      <c r="E10" s="6"/>
      <c r="F10" s="6"/>
      <c r="G10" s="6"/>
      <c r="H10" s="6"/>
      <c r="I10" s="6"/>
      <c r="J10" s="1">
        <f t="shared" si="1"/>
        <v>0.00016900000000000319</v>
      </c>
      <c r="K10" s="16">
        <f t="shared" si="2"/>
        <v>29.81160000000001</v>
      </c>
      <c r="L10" s="6"/>
      <c r="M10" s="6"/>
      <c r="N10" s="6"/>
      <c r="O10" s="6"/>
      <c r="P10" s="6"/>
      <c r="Q10" s="6"/>
    </row>
    <row r="11" spans="1:17" ht="12.75">
      <c r="A11" s="1">
        <v>6</v>
      </c>
      <c r="B11" s="1">
        <v>1.3</v>
      </c>
      <c r="C11" s="12">
        <v>37</v>
      </c>
      <c r="D11" s="1">
        <f t="shared" si="0"/>
        <v>48.1</v>
      </c>
      <c r="E11" s="6"/>
      <c r="F11" s="6"/>
      <c r="G11" s="6"/>
      <c r="H11" s="6"/>
      <c r="I11" s="6"/>
      <c r="J11" s="1">
        <f t="shared" si="1"/>
        <v>0.010608999999999995</v>
      </c>
      <c r="K11" s="16">
        <f t="shared" si="2"/>
        <v>12.531599999999994</v>
      </c>
      <c r="L11" s="6"/>
      <c r="M11" s="6"/>
      <c r="N11" s="6"/>
      <c r="O11" s="6"/>
      <c r="P11" s="6"/>
      <c r="Q11" s="6"/>
    </row>
    <row r="12" spans="1:17" ht="12.75">
      <c r="A12" s="1">
        <v>7</v>
      </c>
      <c r="B12" s="1">
        <v>1.34</v>
      </c>
      <c r="C12" s="12">
        <v>27</v>
      </c>
      <c r="D12" s="1">
        <f t="shared" si="0"/>
        <v>36.18</v>
      </c>
      <c r="E12" s="6"/>
      <c r="F12" s="6"/>
      <c r="G12" s="6"/>
      <c r="H12" s="6"/>
      <c r="I12" s="6"/>
      <c r="J12" s="1">
        <f t="shared" si="1"/>
        <v>0.003968999999999993</v>
      </c>
      <c r="K12" s="16">
        <f t="shared" si="2"/>
        <v>41.731600000000014</v>
      </c>
      <c r="L12" s="6"/>
      <c r="M12" s="6"/>
      <c r="N12" s="6"/>
      <c r="O12" s="6"/>
      <c r="P12" s="6"/>
      <c r="Q12" s="6"/>
    </row>
    <row r="13" spans="1:17" ht="12.75">
      <c r="A13" s="1">
        <v>8</v>
      </c>
      <c r="B13" s="1">
        <v>1.44</v>
      </c>
      <c r="C13" s="12">
        <v>36</v>
      </c>
      <c r="D13" s="1">
        <f t="shared" si="0"/>
        <v>51.839999999999996</v>
      </c>
      <c r="E13" s="6"/>
      <c r="F13" s="6"/>
      <c r="G13" s="6"/>
      <c r="H13" s="6"/>
      <c r="I13" s="6"/>
      <c r="J13" s="1">
        <f t="shared" si="1"/>
        <v>0.0013689999999999941</v>
      </c>
      <c r="K13" s="16">
        <f t="shared" si="2"/>
        <v>6.451599999999996</v>
      </c>
      <c r="L13" s="6"/>
      <c r="M13" s="6"/>
      <c r="N13" s="6"/>
      <c r="O13" s="6"/>
      <c r="P13" s="6"/>
      <c r="Q13" s="6"/>
    </row>
    <row r="14" spans="1:17" ht="12.75">
      <c r="A14" s="1">
        <v>9</v>
      </c>
      <c r="B14" s="1">
        <v>1.38</v>
      </c>
      <c r="C14" s="12">
        <v>29</v>
      </c>
      <c r="D14" s="1">
        <f t="shared" si="0"/>
        <v>40.019999999999996</v>
      </c>
      <c r="E14" s="6"/>
      <c r="F14" s="6"/>
      <c r="G14" s="6"/>
      <c r="H14" s="6"/>
      <c r="I14" s="6"/>
      <c r="J14" s="1">
        <f t="shared" si="1"/>
        <v>0.000529000000000006</v>
      </c>
      <c r="K14" s="16">
        <f t="shared" si="2"/>
        <v>19.891600000000007</v>
      </c>
      <c r="L14" s="6"/>
      <c r="M14" s="6"/>
      <c r="N14" s="6"/>
      <c r="O14" s="6"/>
      <c r="P14" s="6"/>
      <c r="Q14" s="6"/>
    </row>
    <row r="15" spans="1:17" ht="12.75">
      <c r="A15" s="1">
        <v>10</v>
      </c>
      <c r="B15" s="1">
        <v>1.4</v>
      </c>
      <c r="C15" s="12">
        <v>36</v>
      </c>
      <c r="D15" s="1">
        <f t="shared" si="0"/>
        <v>50.4</v>
      </c>
      <c r="E15" s="6"/>
      <c r="F15" s="6"/>
      <c r="G15" s="6"/>
      <c r="H15" s="6"/>
      <c r="I15" s="6"/>
      <c r="J15" s="1">
        <f t="shared" si="1"/>
        <v>9.000000000000683E-06</v>
      </c>
      <c r="K15" s="16">
        <f t="shared" si="2"/>
        <v>6.451599999999996</v>
      </c>
      <c r="L15" s="6"/>
      <c r="M15" s="6"/>
      <c r="N15" s="6"/>
      <c r="O15" s="6"/>
      <c r="P15" s="6"/>
      <c r="Q15" s="6"/>
    </row>
    <row r="16" spans="1:17" ht="12.75">
      <c r="A16" s="1">
        <v>11</v>
      </c>
      <c r="B16" s="1">
        <v>1.4</v>
      </c>
      <c r="C16" s="12">
        <v>34</v>
      </c>
      <c r="D16" s="1">
        <f t="shared" si="0"/>
        <v>47.599999999999994</v>
      </c>
      <c r="E16" s="6"/>
      <c r="F16" s="6"/>
      <c r="G16" s="6"/>
      <c r="H16" s="6"/>
      <c r="I16" s="6"/>
      <c r="J16" s="1">
        <f t="shared" si="1"/>
        <v>9.000000000000683E-06</v>
      </c>
      <c r="K16" s="16">
        <f t="shared" si="2"/>
        <v>0.2915999999999991</v>
      </c>
      <c r="L16" s="6"/>
      <c r="M16" s="6"/>
      <c r="N16" s="6"/>
      <c r="O16" s="6"/>
      <c r="P16" s="6"/>
      <c r="Q16" s="6"/>
    </row>
    <row r="17" spans="1:17" ht="12.75">
      <c r="A17" s="1">
        <v>12</v>
      </c>
      <c r="B17" s="1">
        <v>1.52</v>
      </c>
      <c r="C17" s="12">
        <v>40</v>
      </c>
      <c r="D17" s="1">
        <f t="shared" si="0"/>
        <v>60.8</v>
      </c>
      <c r="E17" s="6"/>
      <c r="F17" s="6"/>
      <c r="G17" s="6"/>
      <c r="H17" s="6"/>
      <c r="I17" s="6"/>
      <c r="J17" s="1">
        <f t="shared" si="1"/>
        <v>0.013688999999999998</v>
      </c>
      <c r="K17" s="16">
        <f t="shared" si="2"/>
        <v>42.77159999999999</v>
      </c>
      <c r="L17" s="6"/>
      <c r="M17" s="6"/>
      <c r="N17" s="6"/>
      <c r="O17" s="6"/>
      <c r="P17" s="6"/>
      <c r="Q17" s="6"/>
    </row>
    <row r="18" spans="1:17" ht="13.5" thickBot="1">
      <c r="A18" s="2">
        <v>13</v>
      </c>
      <c r="B18" s="2">
        <v>1.48</v>
      </c>
      <c r="C18" s="13">
        <v>35</v>
      </c>
      <c r="D18" s="1">
        <f t="shared" si="0"/>
        <v>51.8</v>
      </c>
      <c r="E18" s="6"/>
      <c r="F18" s="14"/>
      <c r="G18" s="14"/>
      <c r="H18" s="14"/>
      <c r="I18" s="6"/>
      <c r="J18" s="1">
        <f t="shared" si="1"/>
        <v>0.005928999999999993</v>
      </c>
      <c r="K18" s="16">
        <f t="shared" si="2"/>
        <v>2.3715999999999973</v>
      </c>
      <c r="L18" s="6"/>
      <c r="M18" s="6"/>
      <c r="N18" s="6"/>
      <c r="O18" s="14"/>
      <c r="P18" s="14"/>
      <c r="Q18" s="14"/>
    </row>
    <row r="19" spans="1:17" ht="13.5" thickBot="1">
      <c r="A19" s="4" t="s">
        <v>4</v>
      </c>
      <c r="B19" s="9">
        <f>SUM(B6:B18)</f>
        <v>18.24</v>
      </c>
      <c r="C19" s="9">
        <f>SUM(C6:C18)</f>
        <v>435</v>
      </c>
      <c r="D19" s="9">
        <f>SUM(D6:D18)</f>
        <v>612.1399999999999</v>
      </c>
      <c r="E19" s="6"/>
      <c r="F19" s="14"/>
      <c r="G19" s="14"/>
      <c r="H19" s="14"/>
      <c r="I19" s="4" t="s">
        <v>4</v>
      </c>
      <c r="J19" s="3">
        <f>SUM(J6:J18)</f>
        <v>0.04147699999999997</v>
      </c>
      <c r="K19" s="5">
        <f>SUM(K6:K18)</f>
        <v>237.2308</v>
      </c>
      <c r="L19" s="6"/>
      <c r="M19" s="6"/>
      <c r="N19" s="18"/>
      <c r="O19" s="14"/>
      <c r="P19" s="14"/>
      <c r="Q19" s="14"/>
    </row>
    <row r="20" spans="1:14" ht="13.5" thickBot="1">
      <c r="A20" s="10" t="s">
        <v>3</v>
      </c>
      <c r="B20" s="9">
        <f>B19/13</f>
        <v>1.4030769230769229</v>
      </c>
      <c r="C20" s="9">
        <f>C19/13</f>
        <v>33.46153846153846</v>
      </c>
      <c r="D20" s="22">
        <f>D19/13</f>
        <v>47.0876923076923</v>
      </c>
      <c r="E20" s="15"/>
      <c r="F20" s="32">
        <f>D20-(C20*B20)</f>
        <v>0.1385798816568098</v>
      </c>
      <c r="G20" s="26"/>
      <c r="H20" s="26"/>
      <c r="I20" s="4" t="s">
        <v>11</v>
      </c>
      <c r="J20" s="3">
        <f>J19/13</f>
        <v>0.0031905384615384595</v>
      </c>
      <c r="K20" s="30">
        <f>K19/13</f>
        <v>18.248523076923075</v>
      </c>
      <c r="L20" s="18"/>
      <c r="M20" s="18"/>
      <c r="N20" s="6"/>
    </row>
    <row r="21" spans="2:16" ht="13.5" thickBot="1">
      <c r="B21" s="2" t="s">
        <v>7</v>
      </c>
      <c r="C21" s="2" t="s">
        <v>8</v>
      </c>
      <c r="D21" s="2" t="s">
        <v>6</v>
      </c>
      <c r="E21" s="17"/>
      <c r="F21" s="33" t="s">
        <v>9</v>
      </c>
      <c r="G21" s="27"/>
      <c r="H21" s="27"/>
      <c r="I21" s="4" t="s">
        <v>12</v>
      </c>
      <c r="J21" s="31">
        <f>SQRT(J20)</f>
        <v>0.05648485161119271</v>
      </c>
      <c r="K21" s="31">
        <f>SQRT(K20)</f>
        <v>4.271829008390092</v>
      </c>
      <c r="L21" s="6"/>
      <c r="M21" s="6"/>
      <c r="N21" s="6"/>
      <c r="O21" s="8"/>
      <c r="P21" s="8"/>
    </row>
    <row r="22" spans="2:16" ht="13.5" thickBot="1">
      <c r="B22" s="8"/>
      <c r="C22" s="8"/>
      <c r="D22" s="8"/>
      <c r="E22" s="8"/>
      <c r="F22" s="27"/>
      <c r="G22" s="27"/>
      <c r="H22" s="27"/>
      <c r="I22" s="6"/>
      <c r="J22" s="23" t="s">
        <v>14</v>
      </c>
      <c r="K22" s="23" t="s">
        <v>15</v>
      </c>
      <c r="L22" s="6"/>
      <c r="M22" s="6"/>
      <c r="N22" s="6"/>
      <c r="O22" s="8"/>
      <c r="P22" s="8"/>
    </row>
    <row r="23" spans="2:16" ht="12.75">
      <c r="B23" s="8"/>
      <c r="C23" s="8"/>
      <c r="D23" s="8"/>
      <c r="E23" s="8"/>
      <c r="F23" s="27"/>
      <c r="G23" s="27"/>
      <c r="H23" s="27"/>
      <c r="I23" s="6"/>
      <c r="J23" s="8"/>
      <c r="K23" s="14"/>
      <c r="L23" s="6"/>
      <c r="M23" s="6"/>
      <c r="N23" s="6"/>
      <c r="O23" s="8"/>
      <c r="P23" s="8"/>
    </row>
    <row r="24" spans="2:16" ht="12.75">
      <c r="B24" s="8"/>
      <c r="C24" s="8"/>
      <c r="D24" s="8"/>
      <c r="E24" s="8"/>
      <c r="F24" s="27"/>
      <c r="G24" s="27"/>
      <c r="H24" s="27"/>
      <c r="I24" s="6"/>
      <c r="J24" s="8"/>
      <c r="K24" s="14"/>
      <c r="L24" s="6"/>
      <c r="M24" s="6"/>
      <c r="N24" s="6"/>
      <c r="O24" s="8"/>
      <c r="P24" s="8"/>
    </row>
    <row r="25" spans="2:16" ht="12.75" hidden="1">
      <c r="B25" s="8"/>
      <c r="C25" s="8"/>
      <c r="D25" s="8"/>
      <c r="E25" s="8"/>
      <c r="F25" s="27"/>
      <c r="G25" s="27"/>
      <c r="H25" s="27"/>
      <c r="I25" s="6"/>
      <c r="J25" s="8"/>
      <c r="K25" s="14"/>
      <c r="L25" s="6"/>
      <c r="M25" s="6"/>
      <c r="N25" s="6"/>
      <c r="O25" s="8"/>
      <c r="P25" s="8"/>
    </row>
    <row r="26" spans="2:14" ht="20.25" hidden="1">
      <c r="B26" s="8"/>
      <c r="C26" s="8"/>
      <c r="D26" s="8"/>
      <c r="E26" s="8"/>
      <c r="F26" s="28"/>
      <c r="G26" s="19"/>
      <c r="H26" s="19"/>
      <c r="I26" s="20"/>
      <c r="J26" s="8"/>
      <c r="K26" s="14"/>
      <c r="L26" s="6"/>
      <c r="M26" s="6"/>
      <c r="N26" s="14"/>
    </row>
    <row r="27" spans="2:14" ht="18" hidden="1">
      <c r="B27" s="8"/>
      <c r="C27" s="6"/>
      <c r="F27" s="18"/>
      <c r="G27" s="29"/>
      <c r="H27" s="29"/>
      <c r="K27" s="19"/>
      <c r="L27" s="19"/>
      <c r="M27" s="21"/>
      <c r="N27" s="14"/>
    </row>
    <row r="28" spans="1:3" ht="18" hidden="1">
      <c r="A28" s="24"/>
      <c r="B28" s="24"/>
      <c r="C28" s="25"/>
    </row>
    <row r="29" spans="1:3" ht="12.75">
      <c r="A29" s="8"/>
      <c r="B29" s="6"/>
      <c r="C29" s="6"/>
    </row>
    <row r="30" spans="1:9" ht="12.75">
      <c r="A30" s="8"/>
      <c r="B30" s="6"/>
      <c r="C30" s="6"/>
      <c r="I30" s="35" t="s">
        <v>16</v>
      </c>
    </row>
    <row r="31" spans="1:9" ht="12.75">
      <c r="A31" s="8"/>
      <c r="B31" s="6"/>
      <c r="C31" s="6"/>
      <c r="I31" s="34" t="s">
        <v>17</v>
      </c>
    </row>
    <row r="32" spans="1:9" ht="12.75">
      <c r="A32" s="8"/>
      <c r="B32" s="6"/>
      <c r="C32" s="6"/>
      <c r="I32" s="34">
        <f>F20/(J21*K21)</f>
        <v>0.574320519808219</v>
      </c>
    </row>
    <row r="33" spans="1:3" ht="12.75">
      <c r="A33" s="8"/>
      <c r="B33" s="6"/>
      <c r="C33" s="6"/>
    </row>
    <row r="34" spans="1:3" ht="12.75">
      <c r="A34" s="8"/>
      <c r="B34" s="6"/>
      <c r="C34" s="6"/>
    </row>
    <row r="35" spans="1:3" ht="12.75">
      <c r="A35" s="8"/>
      <c r="B35" s="6"/>
      <c r="C35" s="6"/>
    </row>
    <row r="36" spans="1:3" ht="12.75">
      <c r="A36" s="8"/>
      <c r="B36" s="6"/>
      <c r="C36" s="6"/>
    </row>
    <row r="37" spans="1:3" ht="12.75">
      <c r="A37" s="8"/>
      <c r="B37" s="6"/>
      <c r="C37" s="6"/>
    </row>
    <row r="38" spans="1:3" ht="12.75">
      <c r="A38" s="8"/>
      <c r="B38" s="6"/>
      <c r="C38" s="6"/>
    </row>
    <row r="39" spans="1:3" ht="12.75">
      <c r="A39" s="8"/>
      <c r="B39" s="6"/>
      <c r="C39" s="6"/>
    </row>
    <row r="40" spans="1:3" ht="12.75">
      <c r="A40" s="8"/>
      <c r="B40" s="6"/>
      <c r="C40" s="6"/>
    </row>
    <row r="41" ht="12.75">
      <c r="A41" s="7"/>
    </row>
    <row r="42" spans="2:3" ht="12.75">
      <c r="B42" s="7"/>
      <c r="C42" s="7"/>
    </row>
    <row r="43" spans="2:3" ht="12.75">
      <c r="B43" s="8"/>
      <c r="C43" s="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2007-10-28T10:41:36Z</dcterms:created>
  <dcterms:modified xsi:type="dcterms:W3CDTF">2007-11-01T11:08:46Z</dcterms:modified>
  <cp:category/>
  <cp:version/>
  <cp:contentType/>
  <cp:contentStatus/>
</cp:coreProperties>
</file>