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<sst xmlns="http://schemas.openxmlformats.org/spreadsheetml/2006/main" count="26" uniqueCount="25">
  <si>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</si>
  <si>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</si>
  <si>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</si>
  <si>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</si>
  <si>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</si>
  <si>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</si>
  <si>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</si>
  <si>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</si>
  <si>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</si>
  <si>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</si>
  <si>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</si>
  <si>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</si>
  <si>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</si>
  <si>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</si>
  <si>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</si>
  <si>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</si>
  <si>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</si>
  <si>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</si>
  <si>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</si>
  <si>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</si>
  <si>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</si>
  <si>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</si>
  <si>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</si>
  <si>
    <t>Zeittakt</t>
  </si>
  <si>
    <t>Jahre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</si>
</sst>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55"/>
          <c:w val="0.8795"/>
          <c:h val="0.8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Tabelle1!$G$17:$G$87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Tabelle1!$N$17:$N$87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Tabelle1!$Q$17:$Q$87</c:f>
              <c:numCache/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/>
            </c:numRef>
          </c:xVal>
          <c:yVal>
            <c:numRef>
              <c:f>Tabelle1!$S$17:$S$87</c:f>
              <c:numCache/>
            </c:numRef>
          </c:yVal>
          <c:smooth val="0"/>
        </c:ser>
        <c:axId val="12463483"/>
        <c:axId val="45062484"/>
      </c:scatterChart>
      <c:valAx>
        <c:axId val="1246348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062484"/>
        <c:crosses val="autoZero"/>
        <c:crossBetween val="midCat"/>
        <c:dispUnits/>
      </c:valAx>
      <c:valAx>
        <c:axId val="45062484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85"/>
          <c:w val="0.898"/>
          <c:h val="0.82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0.1421</c:v>
                </c:pt>
                <c:pt idx="3">
                  <c:v>0.1464</c:v>
                </c:pt>
                <c:pt idx="4">
                  <c:v>0.1507</c:v>
                </c:pt>
                <c:pt idx="5">
                  <c:v>0.155</c:v>
                </c:pt>
                <c:pt idx="6">
                  <c:v>0.1595</c:v>
                </c:pt>
                <c:pt idx="7">
                  <c:v>0.1638</c:v>
                </c:pt>
                <c:pt idx="8">
                  <c:v>0.1682</c:v>
                </c:pt>
                <c:pt idx="9">
                  <c:v>0.1726</c:v>
                </c:pt>
                <c:pt idx="10">
                  <c:v>0.1771</c:v>
                </c:pt>
                <c:pt idx="11">
                  <c:v>0.1814</c:v>
                </c:pt>
                <c:pt idx="12">
                  <c:v>0.1859</c:v>
                </c:pt>
                <c:pt idx="13">
                  <c:v>0.1904</c:v>
                </c:pt>
                <c:pt idx="14">
                  <c:v>0.1949</c:v>
                </c:pt>
                <c:pt idx="15">
                  <c:v>0.1994</c:v>
                </c:pt>
                <c:pt idx="16">
                  <c:v>0.2039</c:v>
                </c:pt>
                <c:pt idx="17">
                  <c:v>0.2085</c:v>
                </c:pt>
                <c:pt idx="18">
                  <c:v>0.2132</c:v>
                </c:pt>
                <c:pt idx="19">
                  <c:v>0.2178</c:v>
                </c:pt>
                <c:pt idx="20">
                  <c:v>0.2224</c:v>
                </c:pt>
                <c:pt idx="21">
                  <c:v>0.2272</c:v>
                </c:pt>
                <c:pt idx="22">
                  <c:v>0.232</c:v>
                </c:pt>
                <c:pt idx="23">
                  <c:v>0.2367</c:v>
                </c:pt>
                <c:pt idx="24">
                  <c:v>0.2415</c:v>
                </c:pt>
                <c:pt idx="25">
                  <c:v>0.2464</c:v>
                </c:pt>
                <c:pt idx="26">
                  <c:v>0.2514</c:v>
                </c:pt>
                <c:pt idx="27">
                  <c:v>0.2563</c:v>
                </c:pt>
                <c:pt idx="28">
                  <c:v>0.2613</c:v>
                </c:pt>
                <c:pt idx="29">
                  <c:v>0.2664</c:v>
                </c:pt>
                <c:pt idx="30">
                  <c:v>0.2716</c:v>
                </c:pt>
                <c:pt idx="31">
                  <c:v>0.2767</c:v>
                </c:pt>
                <c:pt idx="32">
                  <c:v>0.282</c:v>
                </c:pt>
                <c:pt idx="33">
                  <c:v>0.2873</c:v>
                </c:pt>
                <c:pt idx="34">
                  <c:v>0.2927</c:v>
                </c:pt>
                <c:pt idx="35">
                  <c:v>0.2981</c:v>
                </c:pt>
                <c:pt idx="36">
                  <c:v>0.3036</c:v>
                </c:pt>
                <c:pt idx="37">
                  <c:v>0.3092</c:v>
                </c:pt>
                <c:pt idx="38">
                  <c:v>0.3149</c:v>
                </c:pt>
                <c:pt idx="39">
                  <c:v>0.3206</c:v>
                </c:pt>
                <c:pt idx="40">
                  <c:v>0.3264</c:v>
                </c:pt>
                <c:pt idx="41">
                  <c:v>0.3323</c:v>
                </c:pt>
                <c:pt idx="42">
                  <c:v>0.3383</c:v>
                </c:pt>
                <c:pt idx="43">
                  <c:v>0.3443</c:v>
                </c:pt>
                <c:pt idx="44">
                  <c:v>0.3505</c:v>
                </c:pt>
                <c:pt idx="45">
                  <c:v>0.3568</c:v>
                </c:pt>
                <c:pt idx="46">
                  <c:v>0.3631</c:v>
                </c:pt>
                <c:pt idx="47">
                  <c:v>0.3696</c:v>
                </c:pt>
                <c:pt idx="48">
                  <c:v>0.3761</c:v>
                </c:pt>
                <c:pt idx="49">
                  <c:v>0.3828</c:v>
                </c:pt>
                <c:pt idx="50">
                  <c:v>0.3896</c:v>
                </c:pt>
                <c:pt idx="51">
                  <c:v>0.3965</c:v>
                </c:pt>
                <c:pt idx="52">
                  <c:v>0.4035</c:v>
                </c:pt>
                <c:pt idx="53">
                  <c:v>0.4107</c:v>
                </c:pt>
                <c:pt idx="54">
                  <c:v>0.4179</c:v>
                </c:pt>
                <c:pt idx="55">
                  <c:v>0.4253</c:v>
                </c:pt>
                <c:pt idx="56">
                  <c:v>0.4328</c:v>
                </c:pt>
                <c:pt idx="57">
                  <c:v>0.4405</c:v>
                </c:pt>
                <c:pt idx="58">
                  <c:v>0.4484</c:v>
                </c:pt>
                <c:pt idx="59">
                  <c:v>0.4563</c:v>
                </c:pt>
                <c:pt idx="60">
                  <c:v>0.4645</c:v>
                </c:pt>
                <c:pt idx="61">
                  <c:v>0.4727</c:v>
                </c:pt>
                <c:pt idx="62">
                  <c:v>0.4812</c:v>
                </c:pt>
                <c:pt idx="63">
                  <c:v>0.4898</c:v>
                </c:pt>
                <c:pt idx="64">
                  <c:v>0.4985</c:v>
                </c:pt>
                <c:pt idx="65">
                  <c:v>0.5074</c:v>
                </c:pt>
                <c:pt idx="66">
                  <c:v>0.5166</c:v>
                </c:pt>
                <c:pt idx="67">
                  <c:v>0.5259</c:v>
                </c:pt>
                <c:pt idx="68">
                  <c:v>0.5354</c:v>
                </c:pt>
                <c:pt idx="69">
                  <c:v>0.5451</c:v>
                </c:pt>
                <c:pt idx="70">
                  <c:v>0.5551</c:v>
                </c:pt>
              </c:numCache>
            </c:numRef>
          </c:yVal>
          <c:smooth val="0"/>
        </c:ser>
        <c:axId val="2909173"/>
        <c:axId val="26182558"/>
      </c:scatterChart>
      <c:valAx>
        <c:axId val="2909173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182558"/>
        <c:crosses val="autoZero"/>
        <c:crossBetween val="midCat"/>
        <c:dispUnits/>
      </c:valAx>
      <c:valAx>
        <c:axId val="2618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16967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16967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= 1 Jahr )
Z_B = B · gr  Λ  A_B = b · sr;            gr = -0,0001 · x + 0,041  Λ  sr = 0,0001 · x + 0,029 
***************************************************************************************************************************************************************
LK_neu &lt;-- LK_alt + Δt · Z_LK; Anfangsgröße landwirtschaftlich genutztes Kapital LK = 300 Milliarden €   
F_neu &lt;-- F_alt + Δt · Z_F; Anfangsgröße landwirtschaftlich genutzte Fläche F = 300 Tausen ha
NP_neu &lt;-- NP_alt + Δt · Z_NP; Anfangsgröße Nahrungsproduktionsmenge NP = 100 Millionen Tonnen; Δt = 1 (1 Zeittakt = 1 Jahr) 
Z_LK = (enk - nk) · f1  Λ  Z_F = LK · f2  Λ   Z_NP = F · f3  Λ  nk = NP/ B;   
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 = 1 Jahr)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2489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2489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7.1406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 t="s">
        <v>23</v>
      </c>
      <c r="B15" s="7"/>
      <c r="C15" s="2"/>
      <c r="D15" s="7"/>
      <c r="E15" s="2"/>
      <c r="F15" s="7"/>
      <c r="G15" s="21" t="s">
        <v>19</v>
      </c>
      <c r="H15" s="7"/>
      <c r="I15" s="7"/>
      <c r="J15" s="2"/>
      <c r="K15" s="24" t="s">
        <v>18</v>
      </c>
      <c r="L15" s="2"/>
      <c r="M15" s="1"/>
      <c r="N15" s="11" t="s">
        <v>20</v>
      </c>
      <c r="O15" s="21" t="s">
        <v>18</v>
      </c>
      <c r="P15" s="1"/>
      <c r="Q15" s="11" t="s">
        <v>22</v>
      </c>
      <c r="R15" s="2"/>
      <c r="S15" s="11" t="s">
        <v>21</v>
      </c>
    </row>
    <row r="16" spans="1:19" ht="13.5" thickBot="1">
      <c r="A16" s="3" t="s">
        <v>24</v>
      </c>
      <c r="B16" s="8" t="s">
        <v>0</v>
      </c>
      <c r="C16" s="4" t="s">
        <v>13</v>
      </c>
      <c r="D16" s="8" t="s">
        <v>14</v>
      </c>
      <c r="E16" s="4" t="s">
        <v>15</v>
      </c>
      <c r="F16" s="8" t="s">
        <v>16</v>
      </c>
      <c r="G16" s="4" t="s">
        <v>17</v>
      </c>
      <c r="H16" s="8" t="s">
        <v>1</v>
      </c>
      <c r="I16" s="8" t="s">
        <v>2</v>
      </c>
      <c r="J16" s="4" t="s">
        <v>3</v>
      </c>
      <c r="K16" s="8" t="s">
        <v>4</v>
      </c>
      <c r="L16" s="4" t="s">
        <v>5</v>
      </c>
      <c r="M16" s="3" t="s">
        <v>10</v>
      </c>
      <c r="N16" s="8" t="s">
        <v>6</v>
      </c>
      <c r="O16" s="4" t="s">
        <v>7</v>
      </c>
      <c r="P16" s="3" t="s">
        <v>11</v>
      </c>
      <c r="Q16" s="8" t="s">
        <v>8</v>
      </c>
      <c r="R16" s="4" t="s">
        <v>12</v>
      </c>
      <c r="S16" s="8" t="s">
        <v>9</v>
      </c>
    </row>
    <row r="17" spans="1:19" ht="12.75">
      <c r="A17" s="6">
        <v>0</v>
      </c>
      <c r="B17" s="20">
        <v>1</v>
      </c>
      <c r="C17" s="20">
        <f>-(0.0001*A17)+0.041</f>
        <v>0.041</v>
      </c>
      <c r="D17" s="20">
        <f>0.0001*A17+0.029</f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0">
        <v>0.26</v>
      </c>
      <c r="L17" s="20"/>
      <c r="M17" s="9"/>
      <c r="N17" s="17">
        <v>100</v>
      </c>
      <c r="O17" s="25">
        <f>ROUND((N17/G17),3)</f>
        <v>0.133</v>
      </c>
      <c r="P17" s="9"/>
      <c r="Q17" s="18">
        <v>300</v>
      </c>
      <c r="R17" s="14"/>
      <c r="S17" s="19">
        <v>300</v>
      </c>
    </row>
    <row r="18" spans="1:19" ht="12.75">
      <c r="A18" s="5">
        <f>A17+B17</f>
        <v>1</v>
      </c>
      <c r="B18" s="5">
        <f aca="true" t="shared" si="0" ref="B18:L18">B17</f>
        <v>1</v>
      </c>
      <c r="C18" s="20">
        <f aca="true" t="shared" si="1" ref="C18:C81">-(0.0001*A18)+0.041</f>
        <v>0.0409</v>
      </c>
      <c r="D18" s="20">
        <f aca="true" t="shared" si="2" ref="D18:D81">0.0001*A18+0.029</f>
        <v>0.0291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5">
        <f>ROUND((N18/G18),4)</f>
        <v>0.1377</v>
      </c>
      <c r="P18" s="10">
        <f>ROUND(((K17-O17)*H17),4)</f>
        <v>1.016</v>
      </c>
      <c r="Q18" s="13">
        <f>ROUND((Q17+B17*P18),1)</f>
        <v>301</v>
      </c>
      <c r="R18" s="15">
        <f>ROUND((Q17*I17),4)</f>
        <v>4.8</v>
      </c>
      <c r="S18" s="16">
        <f>ROUND((S17+B17*R18),1)</f>
        <v>304.8</v>
      </c>
    </row>
    <row r="19" spans="1:19" ht="12.75">
      <c r="A19" s="5">
        <f aca="true" t="shared" si="3" ref="A19:A82">A18+B18</f>
        <v>2</v>
      </c>
      <c r="B19" s="5">
        <f aca="true" t="shared" si="4" ref="B19:B82">B18</f>
        <v>1</v>
      </c>
      <c r="C19" s="20">
        <f t="shared" si="1"/>
        <v>0.0408</v>
      </c>
      <c r="D19" s="20">
        <f t="shared" si="2"/>
        <v>0.0292</v>
      </c>
      <c r="E19" s="5">
        <f aca="true" t="shared" si="5" ref="E19:E82">ROUND((G18*C18),3)</f>
        <v>31.043</v>
      </c>
      <c r="F19" s="5">
        <f aca="true" t="shared" si="6" ref="F19:F82">ROUND((G18*D18),3)</f>
        <v>22.087</v>
      </c>
      <c r="G19" s="23">
        <f aca="true" t="shared" si="7" ref="G19:G82">ROUND((G18+B18*(E19-F19)),1)</f>
        <v>768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4.572</v>
      </c>
      <c r="N19" s="12">
        <f aca="true" t="shared" si="14" ref="N19:N82">ROUND((N18+B19*M19),1)</f>
        <v>109.1</v>
      </c>
      <c r="O19" s="25">
        <f aca="true" t="shared" si="15" ref="O19:O82">ROUND((N19/G19),4)</f>
        <v>0.1421</v>
      </c>
      <c r="P19" s="10">
        <f aca="true" t="shared" si="16" ref="P19:P82">ROUND(((K18-O18)*H18),4)</f>
        <v>0.9784</v>
      </c>
      <c r="Q19" s="13">
        <f aca="true" t="shared" si="17" ref="Q19:Q82">ROUND((Q18+B18*P19),1)</f>
        <v>302</v>
      </c>
      <c r="R19" s="15">
        <f aca="true" t="shared" si="18" ref="R19:R82">ROUND((Q18*I18),4)</f>
        <v>4.816</v>
      </c>
      <c r="S19" s="16">
        <f aca="true" t="shared" si="19" ref="S19:S82">ROUND((S18+B18*R19),1)</f>
        <v>309.6</v>
      </c>
    </row>
    <row r="20" spans="1:19" ht="12.75">
      <c r="A20" s="5">
        <f t="shared" si="3"/>
        <v>3</v>
      </c>
      <c r="B20" s="5">
        <f t="shared" si="4"/>
        <v>1</v>
      </c>
      <c r="C20" s="20">
        <f t="shared" si="1"/>
        <v>0.0407</v>
      </c>
      <c r="D20" s="20">
        <f t="shared" si="2"/>
        <v>0.029300000000000003</v>
      </c>
      <c r="E20" s="5">
        <f t="shared" si="5"/>
        <v>31.334</v>
      </c>
      <c r="F20" s="5">
        <f t="shared" si="6"/>
        <v>22.426</v>
      </c>
      <c r="G20" s="23">
        <f t="shared" si="7"/>
        <v>776.9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4.644</v>
      </c>
      <c r="N20" s="12">
        <f t="shared" si="14"/>
        <v>113.7</v>
      </c>
      <c r="O20" s="25">
        <f t="shared" si="15"/>
        <v>0.1464</v>
      </c>
      <c r="P20" s="10">
        <f t="shared" si="16"/>
        <v>0.9432</v>
      </c>
      <c r="Q20" s="13">
        <f t="shared" si="17"/>
        <v>302.9</v>
      </c>
      <c r="R20" s="15">
        <f t="shared" si="18"/>
        <v>4.832</v>
      </c>
      <c r="S20" s="16">
        <f t="shared" si="19"/>
        <v>314.4</v>
      </c>
    </row>
    <row r="21" spans="1:19" ht="12.75">
      <c r="A21" s="5">
        <f t="shared" si="3"/>
        <v>4</v>
      </c>
      <c r="B21" s="5">
        <f t="shared" si="4"/>
        <v>1</v>
      </c>
      <c r="C21" s="20">
        <f t="shared" si="1"/>
        <v>0.040600000000000004</v>
      </c>
      <c r="D21" s="20">
        <f t="shared" si="2"/>
        <v>0.029400000000000003</v>
      </c>
      <c r="E21" s="5">
        <f t="shared" si="5"/>
        <v>31.62</v>
      </c>
      <c r="F21" s="5">
        <f t="shared" si="6"/>
        <v>22.763</v>
      </c>
      <c r="G21" s="23">
        <f t="shared" si="7"/>
        <v>785.8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4.716</v>
      </c>
      <c r="N21" s="12">
        <f t="shared" si="14"/>
        <v>118.4</v>
      </c>
      <c r="O21" s="25">
        <f t="shared" si="15"/>
        <v>0.1507</v>
      </c>
      <c r="P21" s="10">
        <f t="shared" si="16"/>
        <v>0.9088</v>
      </c>
      <c r="Q21" s="13">
        <f t="shared" si="17"/>
        <v>303.8</v>
      </c>
      <c r="R21" s="15">
        <f t="shared" si="18"/>
        <v>4.8464</v>
      </c>
      <c r="S21" s="16">
        <f t="shared" si="19"/>
        <v>319.2</v>
      </c>
    </row>
    <row r="22" spans="1:19" ht="12.75">
      <c r="A22" s="5">
        <f t="shared" si="3"/>
        <v>5</v>
      </c>
      <c r="B22" s="5">
        <f t="shared" si="4"/>
        <v>1</v>
      </c>
      <c r="C22" s="20">
        <f t="shared" si="1"/>
        <v>0.0405</v>
      </c>
      <c r="D22" s="20">
        <f t="shared" si="2"/>
        <v>0.029500000000000002</v>
      </c>
      <c r="E22" s="5">
        <f t="shared" si="5"/>
        <v>31.903</v>
      </c>
      <c r="F22" s="5">
        <f t="shared" si="6"/>
        <v>23.103</v>
      </c>
      <c r="G22" s="23">
        <f t="shared" si="7"/>
        <v>794.6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4.788</v>
      </c>
      <c r="N22" s="12">
        <f t="shared" si="14"/>
        <v>123.2</v>
      </c>
      <c r="O22" s="25">
        <f t="shared" si="15"/>
        <v>0.155</v>
      </c>
      <c r="P22" s="10">
        <f t="shared" si="16"/>
        <v>0.8744</v>
      </c>
      <c r="Q22" s="13">
        <f t="shared" si="17"/>
        <v>304.7</v>
      </c>
      <c r="R22" s="15">
        <f t="shared" si="18"/>
        <v>4.8608</v>
      </c>
      <c r="S22" s="16">
        <f t="shared" si="19"/>
        <v>324.1</v>
      </c>
    </row>
    <row r="23" spans="1:19" ht="12.75">
      <c r="A23" s="5">
        <f t="shared" si="3"/>
        <v>6</v>
      </c>
      <c r="B23" s="5">
        <f t="shared" si="4"/>
        <v>1</v>
      </c>
      <c r="C23" s="20">
        <f t="shared" si="1"/>
        <v>0.0404</v>
      </c>
      <c r="D23" s="20">
        <f t="shared" si="2"/>
        <v>0.0296</v>
      </c>
      <c r="E23" s="5">
        <f t="shared" si="5"/>
        <v>32.181</v>
      </c>
      <c r="F23" s="5">
        <f t="shared" si="6"/>
        <v>23.441</v>
      </c>
      <c r="G23" s="23">
        <f t="shared" si="7"/>
        <v>803.3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4.8615</v>
      </c>
      <c r="N23" s="12">
        <f t="shared" si="14"/>
        <v>128.1</v>
      </c>
      <c r="O23" s="25">
        <f t="shared" si="15"/>
        <v>0.1595</v>
      </c>
      <c r="P23" s="10">
        <f t="shared" si="16"/>
        <v>0.84</v>
      </c>
      <c r="Q23" s="13">
        <f t="shared" si="17"/>
        <v>305.5</v>
      </c>
      <c r="R23" s="15">
        <f t="shared" si="18"/>
        <v>4.8752</v>
      </c>
      <c r="S23" s="16">
        <f t="shared" si="19"/>
        <v>329</v>
      </c>
    </row>
    <row r="24" spans="1:19" ht="12.75">
      <c r="A24" s="5">
        <f t="shared" si="3"/>
        <v>7</v>
      </c>
      <c r="B24" s="5">
        <f t="shared" si="4"/>
        <v>1</v>
      </c>
      <c r="C24" s="20">
        <f t="shared" si="1"/>
        <v>0.0403</v>
      </c>
      <c r="D24" s="20">
        <f t="shared" si="2"/>
        <v>0.0297</v>
      </c>
      <c r="E24" s="5">
        <f t="shared" si="5"/>
        <v>32.453</v>
      </c>
      <c r="F24" s="5">
        <f t="shared" si="6"/>
        <v>23.778</v>
      </c>
      <c r="G24" s="23">
        <f t="shared" si="7"/>
        <v>812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4.935</v>
      </c>
      <c r="N24" s="12">
        <f t="shared" si="14"/>
        <v>133</v>
      </c>
      <c r="O24" s="25">
        <f t="shared" si="15"/>
        <v>0.1638</v>
      </c>
      <c r="P24" s="10">
        <f t="shared" si="16"/>
        <v>0.804</v>
      </c>
      <c r="Q24" s="13">
        <f t="shared" si="17"/>
        <v>306.3</v>
      </c>
      <c r="R24" s="15">
        <f t="shared" si="18"/>
        <v>4.888</v>
      </c>
      <c r="S24" s="16">
        <f t="shared" si="19"/>
        <v>333.9</v>
      </c>
    </row>
    <row r="25" spans="1:19" ht="12.75">
      <c r="A25" s="5">
        <f t="shared" si="3"/>
        <v>8</v>
      </c>
      <c r="B25" s="5">
        <f t="shared" si="4"/>
        <v>1</v>
      </c>
      <c r="C25" s="20">
        <f t="shared" si="1"/>
        <v>0.0402</v>
      </c>
      <c r="D25" s="20">
        <f t="shared" si="2"/>
        <v>0.0298</v>
      </c>
      <c r="E25" s="5">
        <f t="shared" si="5"/>
        <v>32.724</v>
      </c>
      <c r="F25" s="5">
        <f t="shared" si="6"/>
        <v>24.116</v>
      </c>
      <c r="G25" s="23">
        <f t="shared" si="7"/>
        <v>820.6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5.0085</v>
      </c>
      <c r="N25" s="12">
        <f t="shared" si="14"/>
        <v>138</v>
      </c>
      <c r="O25" s="25">
        <f t="shared" si="15"/>
        <v>0.1682</v>
      </c>
      <c r="P25" s="10">
        <f t="shared" si="16"/>
        <v>0.7696</v>
      </c>
      <c r="Q25" s="13">
        <f t="shared" si="17"/>
        <v>307.1</v>
      </c>
      <c r="R25" s="15">
        <f t="shared" si="18"/>
        <v>4.9008</v>
      </c>
      <c r="S25" s="16">
        <f t="shared" si="19"/>
        <v>338.8</v>
      </c>
    </row>
    <row r="26" spans="1:19" ht="12.75">
      <c r="A26" s="5">
        <f t="shared" si="3"/>
        <v>9</v>
      </c>
      <c r="B26" s="5">
        <f t="shared" si="4"/>
        <v>1</v>
      </c>
      <c r="C26" s="20">
        <f t="shared" si="1"/>
        <v>0.040100000000000004</v>
      </c>
      <c r="D26" s="20">
        <f t="shared" si="2"/>
        <v>0.029900000000000003</v>
      </c>
      <c r="E26" s="5">
        <f t="shared" si="5"/>
        <v>32.988</v>
      </c>
      <c r="F26" s="5">
        <f t="shared" si="6"/>
        <v>24.454</v>
      </c>
      <c r="G26" s="23">
        <f t="shared" si="7"/>
        <v>829.1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5.082</v>
      </c>
      <c r="N26" s="12">
        <f t="shared" si="14"/>
        <v>143.1</v>
      </c>
      <c r="O26" s="25">
        <f t="shared" si="15"/>
        <v>0.1726</v>
      </c>
      <c r="P26" s="10">
        <f t="shared" si="16"/>
        <v>0.7344</v>
      </c>
      <c r="Q26" s="13">
        <f t="shared" si="17"/>
        <v>307.8</v>
      </c>
      <c r="R26" s="15">
        <f t="shared" si="18"/>
        <v>4.9136</v>
      </c>
      <c r="S26" s="16">
        <f t="shared" si="19"/>
        <v>343.7</v>
      </c>
    </row>
    <row r="27" spans="1:19" ht="12.75">
      <c r="A27" s="5">
        <f t="shared" si="3"/>
        <v>10</v>
      </c>
      <c r="B27" s="5">
        <f t="shared" si="4"/>
        <v>1</v>
      </c>
      <c r="C27" s="20">
        <f t="shared" si="1"/>
        <v>0.04</v>
      </c>
      <c r="D27" s="20">
        <f t="shared" si="2"/>
        <v>0.030000000000000002</v>
      </c>
      <c r="E27" s="5">
        <f t="shared" si="5"/>
        <v>33.247</v>
      </c>
      <c r="F27" s="5">
        <f t="shared" si="6"/>
        <v>24.79</v>
      </c>
      <c r="G27" s="23">
        <f t="shared" si="7"/>
        <v>837.6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5.1555</v>
      </c>
      <c r="N27" s="12">
        <f t="shared" si="14"/>
        <v>148.3</v>
      </c>
      <c r="O27" s="25">
        <f t="shared" si="15"/>
        <v>0.1771</v>
      </c>
      <c r="P27" s="10">
        <f t="shared" si="16"/>
        <v>0.6992</v>
      </c>
      <c r="Q27" s="13">
        <f t="shared" si="17"/>
        <v>308.5</v>
      </c>
      <c r="R27" s="15">
        <f t="shared" si="18"/>
        <v>4.9248</v>
      </c>
      <c r="S27" s="16">
        <f t="shared" si="19"/>
        <v>348.6</v>
      </c>
    </row>
    <row r="28" spans="1:19" ht="12.75">
      <c r="A28" s="5">
        <f t="shared" si="3"/>
        <v>11</v>
      </c>
      <c r="B28" s="5">
        <f t="shared" si="4"/>
        <v>1</v>
      </c>
      <c r="C28" s="20">
        <f t="shared" si="1"/>
        <v>0.039900000000000005</v>
      </c>
      <c r="D28" s="20">
        <f t="shared" si="2"/>
        <v>0.030100000000000002</v>
      </c>
      <c r="E28" s="5">
        <f t="shared" si="5"/>
        <v>33.504</v>
      </c>
      <c r="F28" s="5">
        <f t="shared" si="6"/>
        <v>25.128</v>
      </c>
      <c r="G28" s="23">
        <f t="shared" si="7"/>
        <v>846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5.229</v>
      </c>
      <c r="N28" s="12">
        <f t="shared" si="14"/>
        <v>153.5</v>
      </c>
      <c r="O28" s="25">
        <f t="shared" si="15"/>
        <v>0.1814</v>
      </c>
      <c r="P28" s="10">
        <f t="shared" si="16"/>
        <v>0.6632</v>
      </c>
      <c r="Q28" s="13">
        <f t="shared" si="17"/>
        <v>309.2</v>
      </c>
      <c r="R28" s="15">
        <f t="shared" si="18"/>
        <v>4.936</v>
      </c>
      <c r="S28" s="16">
        <f t="shared" si="19"/>
        <v>353.5</v>
      </c>
    </row>
    <row r="29" spans="1:19" ht="12.75">
      <c r="A29" s="5">
        <f t="shared" si="3"/>
        <v>12</v>
      </c>
      <c r="B29" s="5">
        <f t="shared" si="4"/>
        <v>1</v>
      </c>
      <c r="C29" s="20">
        <f t="shared" si="1"/>
        <v>0.0398</v>
      </c>
      <c r="D29" s="20">
        <f t="shared" si="2"/>
        <v>0.0302</v>
      </c>
      <c r="E29" s="5">
        <f t="shared" si="5"/>
        <v>33.755</v>
      </c>
      <c r="F29" s="5">
        <f t="shared" si="6"/>
        <v>25.465</v>
      </c>
      <c r="G29" s="23">
        <f t="shared" si="7"/>
        <v>854.3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5.3025</v>
      </c>
      <c r="N29" s="12">
        <f t="shared" si="14"/>
        <v>158.8</v>
      </c>
      <c r="O29" s="25">
        <f t="shared" si="15"/>
        <v>0.1859</v>
      </c>
      <c r="P29" s="10">
        <f t="shared" si="16"/>
        <v>0.6288</v>
      </c>
      <c r="Q29" s="13">
        <f t="shared" si="17"/>
        <v>309.8</v>
      </c>
      <c r="R29" s="15">
        <f t="shared" si="18"/>
        <v>4.9472</v>
      </c>
      <c r="S29" s="16">
        <f t="shared" si="19"/>
        <v>358.4</v>
      </c>
    </row>
    <row r="30" spans="1:19" ht="12.75">
      <c r="A30" s="5">
        <f t="shared" si="3"/>
        <v>13</v>
      </c>
      <c r="B30" s="5">
        <f t="shared" si="4"/>
        <v>1</v>
      </c>
      <c r="C30" s="20">
        <f t="shared" si="1"/>
        <v>0.0397</v>
      </c>
      <c r="D30" s="20">
        <f t="shared" si="2"/>
        <v>0.0303</v>
      </c>
      <c r="E30" s="5">
        <f t="shared" si="5"/>
        <v>34.001</v>
      </c>
      <c r="F30" s="5">
        <f t="shared" si="6"/>
        <v>25.8</v>
      </c>
      <c r="G30" s="23">
        <f t="shared" si="7"/>
        <v>862.5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5.376</v>
      </c>
      <c r="N30" s="12">
        <f t="shared" si="14"/>
        <v>164.2</v>
      </c>
      <c r="O30" s="25">
        <f t="shared" si="15"/>
        <v>0.1904</v>
      </c>
      <c r="P30" s="10">
        <f t="shared" si="16"/>
        <v>0.5928</v>
      </c>
      <c r="Q30" s="13">
        <f t="shared" si="17"/>
        <v>310.4</v>
      </c>
      <c r="R30" s="15">
        <f t="shared" si="18"/>
        <v>4.9568</v>
      </c>
      <c r="S30" s="16">
        <f t="shared" si="19"/>
        <v>363.4</v>
      </c>
    </row>
    <row r="31" spans="1:19" ht="12.75">
      <c r="A31" s="5">
        <f t="shared" si="3"/>
        <v>14</v>
      </c>
      <c r="B31" s="5">
        <f t="shared" si="4"/>
        <v>1</v>
      </c>
      <c r="C31" s="20">
        <f t="shared" si="1"/>
        <v>0.0396</v>
      </c>
      <c r="D31" s="20">
        <f t="shared" si="2"/>
        <v>0.0304</v>
      </c>
      <c r="E31" s="5">
        <f t="shared" si="5"/>
        <v>34.241</v>
      </c>
      <c r="F31" s="5">
        <f t="shared" si="6"/>
        <v>26.134</v>
      </c>
      <c r="G31" s="23">
        <f t="shared" si="7"/>
        <v>870.6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5.451</v>
      </c>
      <c r="N31" s="12">
        <f t="shared" si="14"/>
        <v>169.7</v>
      </c>
      <c r="O31" s="25">
        <f t="shared" si="15"/>
        <v>0.1949</v>
      </c>
      <c r="P31" s="10">
        <f t="shared" si="16"/>
        <v>0.5568</v>
      </c>
      <c r="Q31" s="13">
        <f t="shared" si="17"/>
        <v>311</v>
      </c>
      <c r="R31" s="15">
        <f t="shared" si="18"/>
        <v>4.9664</v>
      </c>
      <c r="S31" s="16">
        <f t="shared" si="19"/>
        <v>368.4</v>
      </c>
    </row>
    <row r="32" spans="1:19" ht="12.75">
      <c r="A32" s="5">
        <f t="shared" si="3"/>
        <v>15</v>
      </c>
      <c r="B32" s="5">
        <f t="shared" si="4"/>
        <v>1</v>
      </c>
      <c r="C32" s="20">
        <f t="shared" si="1"/>
        <v>0.0395</v>
      </c>
      <c r="D32" s="20">
        <f t="shared" si="2"/>
        <v>0.030500000000000003</v>
      </c>
      <c r="E32" s="5">
        <f t="shared" si="5"/>
        <v>34.476</v>
      </c>
      <c r="F32" s="5">
        <f t="shared" si="6"/>
        <v>26.466</v>
      </c>
      <c r="G32" s="23">
        <f t="shared" si="7"/>
        <v>878.6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5.526</v>
      </c>
      <c r="N32" s="12">
        <f t="shared" si="14"/>
        <v>175.2</v>
      </c>
      <c r="O32" s="25">
        <f t="shared" si="15"/>
        <v>0.1994</v>
      </c>
      <c r="P32" s="10">
        <f t="shared" si="16"/>
        <v>0.5208</v>
      </c>
      <c r="Q32" s="13">
        <f t="shared" si="17"/>
        <v>311.5</v>
      </c>
      <c r="R32" s="15">
        <f t="shared" si="18"/>
        <v>4.976</v>
      </c>
      <c r="S32" s="16">
        <f t="shared" si="19"/>
        <v>373.4</v>
      </c>
    </row>
    <row r="33" spans="1:19" ht="12.75">
      <c r="A33" s="5">
        <f t="shared" si="3"/>
        <v>16</v>
      </c>
      <c r="B33" s="5">
        <f t="shared" si="4"/>
        <v>1</v>
      </c>
      <c r="C33" s="20">
        <f t="shared" si="1"/>
        <v>0.039400000000000004</v>
      </c>
      <c r="D33" s="20">
        <f t="shared" si="2"/>
        <v>0.030600000000000002</v>
      </c>
      <c r="E33" s="5">
        <f t="shared" si="5"/>
        <v>34.705</v>
      </c>
      <c r="F33" s="5">
        <f t="shared" si="6"/>
        <v>26.797</v>
      </c>
      <c r="G33" s="23">
        <f t="shared" si="7"/>
        <v>886.5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5.601</v>
      </c>
      <c r="N33" s="12">
        <f t="shared" si="14"/>
        <v>180.8</v>
      </c>
      <c r="O33" s="25">
        <f t="shared" si="15"/>
        <v>0.2039</v>
      </c>
      <c r="P33" s="10">
        <f t="shared" si="16"/>
        <v>0.4848</v>
      </c>
      <c r="Q33" s="13">
        <f t="shared" si="17"/>
        <v>312</v>
      </c>
      <c r="R33" s="15">
        <f t="shared" si="18"/>
        <v>4.984</v>
      </c>
      <c r="S33" s="16">
        <f t="shared" si="19"/>
        <v>378.4</v>
      </c>
    </row>
    <row r="34" spans="1:19" ht="12.75">
      <c r="A34" s="5">
        <f t="shared" si="3"/>
        <v>17</v>
      </c>
      <c r="B34" s="5">
        <f t="shared" si="4"/>
        <v>1</v>
      </c>
      <c r="C34" s="20">
        <f t="shared" si="1"/>
        <v>0.0393</v>
      </c>
      <c r="D34" s="20">
        <f t="shared" si="2"/>
        <v>0.0307</v>
      </c>
      <c r="E34" s="5">
        <f t="shared" si="5"/>
        <v>34.928</v>
      </c>
      <c r="F34" s="5">
        <f t="shared" si="6"/>
        <v>27.127</v>
      </c>
      <c r="G34" s="23">
        <f t="shared" si="7"/>
        <v>894.3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5.676</v>
      </c>
      <c r="N34" s="12">
        <f t="shared" si="14"/>
        <v>186.5</v>
      </c>
      <c r="O34" s="25">
        <f t="shared" si="15"/>
        <v>0.2085</v>
      </c>
      <c r="P34" s="10">
        <f t="shared" si="16"/>
        <v>0.4488</v>
      </c>
      <c r="Q34" s="13">
        <f t="shared" si="17"/>
        <v>312.4</v>
      </c>
      <c r="R34" s="15">
        <f t="shared" si="18"/>
        <v>4.992</v>
      </c>
      <c r="S34" s="16">
        <f t="shared" si="19"/>
        <v>383.4</v>
      </c>
    </row>
    <row r="35" spans="1:19" ht="12.75">
      <c r="A35" s="5">
        <f t="shared" si="3"/>
        <v>18</v>
      </c>
      <c r="B35" s="5">
        <f t="shared" si="4"/>
        <v>1</v>
      </c>
      <c r="C35" s="20">
        <f t="shared" si="1"/>
        <v>0.0392</v>
      </c>
      <c r="D35" s="20">
        <f t="shared" si="2"/>
        <v>0.0308</v>
      </c>
      <c r="E35" s="5">
        <f t="shared" si="5"/>
        <v>35.146</v>
      </c>
      <c r="F35" s="5">
        <f t="shared" si="6"/>
        <v>27.455</v>
      </c>
      <c r="G35" s="23">
        <f t="shared" si="7"/>
        <v>902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5.751</v>
      </c>
      <c r="N35" s="12">
        <f t="shared" si="14"/>
        <v>192.3</v>
      </c>
      <c r="O35" s="25">
        <f t="shared" si="15"/>
        <v>0.2132</v>
      </c>
      <c r="P35" s="10">
        <f t="shared" si="16"/>
        <v>0.412</v>
      </c>
      <c r="Q35" s="13">
        <f t="shared" si="17"/>
        <v>312.8</v>
      </c>
      <c r="R35" s="15">
        <f t="shared" si="18"/>
        <v>4.9984</v>
      </c>
      <c r="S35" s="16">
        <f t="shared" si="19"/>
        <v>388.4</v>
      </c>
    </row>
    <row r="36" spans="1:19" ht="12.75">
      <c r="A36" s="5">
        <f t="shared" si="3"/>
        <v>19</v>
      </c>
      <c r="B36" s="5">
        <f t="shared" si="4"/>
        <v>1</v>
      </c>
      <c r="C36" s="20">
        <f t="shared" si="1"/>
        <v>0.0391</v>
      </c>
      <c r="D36" s="20">
        <f t="shared" si="2"/>
        <v>0.0309</v>
      </c>
      <c r="E36" s="5">
        <f t="shared" si="5"/>
        <v>35.358</v>
      </c>
      <c r="F36" s="5">
        <f t="shared" si="6"/>
        <v>27.782</v>
      </c>
      <c r="G36" s="23">
        <f t="shared" si="7"/>
        <v>909.6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5.826</v>
      </c>
      <c r="N36" s="12">
        <f t="shared" si="14"/>
        <v>198.1</v>
      </c>
      <c r="O36" s="25">
        <f t="shared" si="15"/>
        <v>0.2178</v>
      </c>
      <c r="P36" s="10">
        <f t="shared" si="16"/>
        <v>0.3744</v>
      </c>
      <c r="Q36" s="13">
        <f t="shared" si="17"/>
        <v>313.2</v>
      </c>
      <c r="R36" s="15">
        <f t="shared" si="18"/>
        <v>5.0048</v>
      </c>
      <c r="S36" s="16">
        <f t="shared" si="19"/>
        <v>393.4</v>
      </c>
    </row>
    <row r="37" spans="1:19" ht="12.75">
      <c r="A37" s="5">
        <f t="shared" si="3"/>
        <v>20</v>
      </c>
      <c r="B37" s="5">
        <f t="shared" si="4"/>
        <v>1</v>
      </c>
      <c r="C37" s="20">
        <f t="shared" si="1"/>
        <v>0.039</v>
      </c>
      <c r="D37" s="20">
        <f t="shared" si="2"/>
        <v>0.031</v>
      </c>
      <c r="E37" s="5">
        <f t="shared" si="5"/>
        <v>35.565</v>
      </c>
      <c r="F37" s="5">
        <f t="shared" si="6"/>
        <v>28.107</v>
      </c>
      <c r="G37" s="23">
        <f t="shared" si="7"/>
        <v>917.1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5.901</v>
      </c>
      <c r="N37" s="12">
        <f t="shared" si="14"/>
        <v>204</v>
      </c>
      <c r="O37" s="25">
        <f t="shared" si="15"/>
        <v>0.2224</v>
      </c>
      <c r="P37" s="10">
        <f t="shared" si="16"/>
        <v>0.3376</v>
      </c>
      <c r="Q37" s="13">
        <f t="shared" si="17"/>
        <v>313.5</v>
      </c>
      <c r="R37" s="15">
        <f t="shared" si="18"/>
        <v>5.0112</v>
      </c>
      <c r="S37" s="16">
        <f t="shared" si="19"/>
        <v>398.4</v>
      </c>
    </row>
    <row r="38" spans="1:19" ht="12.75">
      <c r="A38" s="5">
        <f t="shared" si="3"/>
        <v>21</v>
      </c>
      <c r="B38" s="5">
        <f t="shared" si="4"/>
        <v>1</v>
      </c>
      <c r="C38" s="20">
        <f t="shared" si="1"/>
        <v>0.038900000000000004</v>
      </c>
      <c r="D38" s="20">
        <f t="shared" si="2"/>
        <v>0.031100000000000003</v>
      </c>
      <c r="E38" s="5">
        <f t="shared" si="5"/>
        <v>35.767</v>
      </c>
      <c r="F38" s="5">
        <f t="shared" si="6"/>
        <v>28.43</v>
      </c>
      <c r="G38" s="23">
        <f t="shared" si="7"/>
        <v>924.4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5.976</v>
      </c>
      <c r="N38" s="12">
        <f t="shared" si="14"/>
        <v>210</v>
      </c>
      <c r="O38" s="25">
        <f t="shared" si="15"/>
        <v>0.2272</v>
      </c>
      <c r="P38" s="10">
        <f t="shared" si="16"/>
        <v>0.3008</v>
      </c>
      <c r="Q38" s="13">
        <f t="shared" si="17"/>
        <v>313.8</v>
      </c>
      <c r="R38" s="15">
        <f t="shared" si="18"/>
        <v>5.016</v>
      </c>
      <c r="S38" s="16">
        <f t="shared" si="19"/>
        <v>403.4</v>
      </c>
    </row>
    <row r="39" spans="1:19" ht="12.75">
      <c r="A39" s="5">
        <f t="shared" si="3"/>
        <v>22</v>
      </c>
      <c r="B39" s="5">
        <f t="shared" si="4"/>
        <v>1</v>
      </c>
      <c r="C39" s="20">
        <f t="shared" si="1"/>
        <v>0.0388</v>
      </c>
      <c r="D39" s="20">
        <f t="shared" si="2"/>
        <v>0.031200000000000002</v>
      </c>
      <c r="E39" s="5">
        <f t="shared" si="5"/>
        <v>35.959</v>
      </c>
      <c r="F39" s="5">
        <f t="shared" si="6"/>
        <v>28.749</v>
      </c>
      <c r="G39" s="23">
        <f t="shared" si="7"/>
        <v>931.6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6.051</v>
      </c>
      <c r="N39" s="12">
        <f t="shared" si="14"/>
        <v>216.1</v>
      </c>
      <c r="O39" s="25">
        <f t="shared" si="15"/>
        <v>0.232</v>
      </c>
      <c r="P39" s="10">
        <f t="shared" si="16"/>
        <v>0.2624</v>
      </c>
      <c r="Q39" s="13">
        <f t="shared" si="17"/>
        <v>314.1</v>
      </c>
      <c r="R39" s="15">
        <f t="shared" si="18"/>
        <v>5.0208</v>
      </c>
      <c r="S39" s="16">
        <f t="shared" si="19"/>
        <v>408.4</v>
      </c>
    </row>
    <row r="40" spans="1:19" ht="12.75">
      <c r="A40" s="5">
        <f t="shared" si="3"/>
        <v>23</v>
      </c>
      <c r="B40" s="5">
        <f t="shared" si="4"/>
        <v>1</v>
      </c>
      <c r="C40" s="20">
        <f t="shared" si="1"/>
        <v>0.0387</v>
      </c>
      <c r="D40" s="20">
        <f t="shared" si="2"/>
        <v>0.0313</v>
      </c>
      <c r="E40" s="5">
        <f t="shared" si="5"/>
        <v>36.146</v>
      </c>
      <c r="F40" s="5">
        <f t="shared" si="6"/>
        <v>29.066</v>
      </c>
      <c r="G40" s="23">
        <f t="shared" si="7"/>
        <v>938.7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6.126</v>
      </c>
      <c r="N40" s="12">
        <f t="shared" si="14"/>
        <v>222.2</v>
      </c>
      <c r="O40" s="25">
        <f t="shared" si="15"/>
        <v>0.2367</v>
      </c>
      <c r="P40" s="10">
        <f t="shared" si="16"/>
        <v>0.224</v>
      </c>
      <c r="Q40" s="13">
        <f t="shared" si="17"/>
        <v>314.3</v>
      </c>
      <c r="R40" s="15">
        <f t="shared" si="18"/>
        <v>5.0256</v>
      </c>
      <c r="S40" s="16">
        <f t="shared" si="19"/>
        <v>413.4</v>
      </c>
    </row>
    <row r="41" spans="1:19" ht="12.75">
      <c r="A41" s="5">
        <f t="shared" si="3"/>
        <v>24</v>
      </c>
      <c r="B41" s="5">
        <f t="shared" si="4"/>
        <v>1</v>
      </c>
      <c r="C41" s="20">
        <f t="shared" si="1"/>
        <v>0.0386</v>
      </c>
      <c r="D41" s="20">
        <f t="shared" si="2"/>
        <v>0.031400000000000004</v>
      </c>
      <c r="E41" s="5">
        <f t="shared" si="5"/>
        <v>36.328</v>
      </c>
      <c r="F41" s="5">
        <f t="shared" si="6"/>
        <v>29.381</v>
      </c>
      <c r="G41" s="23">
        <f t="shared" si="7"/>
        <v>945.6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6.201</v>
      </c>
      <c r="N41" s="12">
        <f t="shared" si="14"/>
        <v>228.4</v>
      </c>
      <c r="O41" s="25">
        <f t="shared" si="15"/>
        <v>0.2415</v>
      </c>
      <c r="P41" s="10">
        <f t="shared" si="16"/>
        <v>0.1864</v>
      </c>
      <c r="Q41" s="13">
        <f t="shared" si="17"/>
        <v>314.5</v>
      </c>
      <c r="R41" s="15">
        <f t="shared" si="18"/>
        <v>5.0288</v>
      </c>
      <c r="S41" s="16">
        <f t="shared" si="19"/>
        <v>418.4</v>
      </c>
    </row>
    <row r="42" spans="1:19" ht="12.75">
      <c r="A42" s="5">
        <f t="shared" si="3"/>
        <v>25</v>
      </c>
      <c r="B42" s="5">
        <f t="shared" si="4"/>
        <v>1</v>
      </c>
      <c r="C42" s="20">
        <f t="shared" si="1"/>
        <v>0.0385</v>
      </c>
      <c r="D42" s="20">
        <f t="shared" si="2"/>
        <v>0.0315</v>
      </c>
      <c r="E42" s="5">
        <f t="shared" si="5"/>
        <v>36.5</v>
      </c>
      <c r="F42" s="5">
        <f t="shared" si="6"/>
        <v>29.692</v>
      </c>
      <c r="G42" s="23">
        <f t="shared" si="7"/>
        <v>952.4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6.276</v>
      </c>
      <c r="N42" s="12">
        <f t="shared" si="14"/>
        <v>234.7</v>
      </c>
      <c r="O42" s="25">
        <f t="shared" si="15"/>
        <v>0.2464</v>
      </c>
      <c r="P42" s="10">
        <f t="shared" si="16"/>
        <v>0.148</v>
      </c>
      <c r="Q42" s="13">
        <f t="shared" si="17"/>
        <v>314.6</v>
      </c>
      <c r="R42" s="15">
        <f t="shared" si="18"/>
        <v>5.032</v>
      </c>
      <c r="S42" s="16">
        <f t="shared" si="19"/>
        <v>423.4</v>
      </c>
    </row>
    <row r="43" spans="1:19" ht="12.75">
      <c r="A43" s="5">
        <f t="shared" si="3"/>
        <v>26</v>
      </c>
      <c r="B43" s="5">
        <f t="shared" si="4"/>
        <v>1</v>
      </c>
      <c r="C43" s="20">
        <f t="shared" si="1"/>
        <v>0.038400000000000004</v>
      </c>
      <c r="D43" s="20">
        <f t="shared" si="2"/>
        <v>0.0316</v>
      </c>
      <c r="E43" s="5">
        <f t="shared" si="5"/>
        <v>36.667</v>
      </c>
      <c r="F43" s="5">
        <f t="shared" si="6"/>
        <v>30.001</v>
      </c>
      <c r="G43" s="23">
        <f t="shared" si="7"/>
        <v>959.1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6.351</v>
      </c>
      <c r="N43" s="12">
        <f t="shared" si="14"/>
        <v>241.1</v>
      </c>
      <c r="O43" s="25">
        <f t="shared" si="15"/>
        <v>0.2514</v>
      </c>
      <c r="P43" s="10">
        <f t="shared" si="16"/>
        <v>0.1088</v>
      </c>
      <c r="Q43" s="13">
        <f t="shared" si="17"/>
        <v>314.7</v>
      </c>
      <c r="R43" s="15">
        <f t="shared" si="18"/>
        <v>5.0336</v>
      </c>
      <c r="S43" s="16">
        <f t="shared" si="19"/>
        <v>428.4</v>
      </c>
    </row>
    <row r="44" spans="1:19" ht="12.75">
      <c r="A44" s="5">
        <f t="shared" si="3"/>
        <v>27</v>
      </c>
      <c r="B44" s="5">
        <f t="shared" si="4"/>
        <v>1</v>
      </c>
      <c r="C44" s="20">
        <f t="shared" si="1"/>
        <v>0.0383</v>
      </c>
      <c r="D44" s="20">
        <f t="shared" si="2"/>
        <v>0.0317</v>
      </c>
      <c r="E44" s="5">
        <f t="shared" si="5"/>
        <v>36.829</v>
      </c>
      <c r="F44" s="5">
        <f t="shared" si="6"/>
        <v>30.308</v>
      </c>
      <c r="G44" s="23">
        <f t="shared" si="7"/>
        <v>965.6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6.426</v>
      </c>
      <c r="N44" s="12">
        <f t="shared" si="14"/>
        <v>247.5</v>
      </c>
      <c r="O44" s="25">
        <f t="shared" si="15"/>
        <v>0.2563</v>
      </c>
      <c r="P44" s="10">
        <f t="shared" si="16"/>
        <v>0.0688</v>
      </c>
      <c r="Q44" s="13">
        <f t="shared" si="17"/>
        <v>314.8</v>
      </c>
      <c r="R44" s="15">
        <f t="shared" si="18"/>
        <v>5.0352</v>
      </c>
      <c r="S44" s="16">
        <f t="shared" si="19"/>
        <v>433.4</v>
      </c>
    </row>
    <row r="45" spans="1:19" ht="12.75">
      <c r="A45" s="5">
        <f t="shared" si="3"/>
        <v>28</v>
      </c>
      <c r="B45" s="5">
        <f t="shared" si="4"/>
        <v>1</v>
      </c>
      <c r="C45" s="20">
        <f t="shared" si="1"/>
        <v>0.038200000000000005</v>
      </c>
      <c r="D45" s="20">
        <f t="shared" si="2"/>
        <v>0.0318</v>
      </c>
      <c r="E45" s="5">
        <f t="shared" si="5"/>
        <v>36.982</v>
      </c>
      <c r="F45" s="5">
        <f t="shared" si="6"/>
        <v>30.61</v>
      </c>
      <c r="G45" s="23">
        <f t="shared" si="7"/>
        <v>972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6.501</v>
      </c>
      <c r="N45" s="12">
        <f t="shared" si="14"/>
        <v>254</v>
      </c>
      <c r="O45" s="25">
        <f t="shared" si="15"/>
        <v>0.2613</v>
      </c>
      <c r="P45" s="10">
        <f t="shared" si="16"/>
        <v>0.0296</v>
      </c>
      <c r="Q45" s="13">
        <f t="shared" si="17"/>
        <v>314.8</v>
      </c>
      <c r="R45" s="15">
        <f t="shared" si="18"/>
        <v>5.0368</v>
      </c>
      <c r="S45" s="16">
        <f t="shared" si="19"/>
        <v>438.4</v>
      </c>
    </row>
    <row r="46" spans="1:19" ht="12.75">
      <c r="A46" s="5">
        <f t="shared" si="3"/>
        <v>29</v>
      </c>
      <c r="B46" s="5">
        <f t="shared" si="4"/>
        <v>1</v>
      </c>
      <c r="C46" s="20">
        <f t="shared" si="1"/>
        <v>0.0381</v>
      </c>
      <c r="D46" s="20">
        <f t="shared" si="2"/>
        <v>0.031900000000000005</v>
      </c>
      <c r="E46" s="5">
        <f t="shared" si="5"/>
        <v>37.13</v>
      </c>
      <c r="F46" s="5">
        <f t="shared" si="6"/>
        <v>30.91</v>
      </c>
      <c r="G46" s="23">
        <f t="shared" si="7"/>
        <v>978.2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6.576</v>
      </c>
      <c r="N46" s="12">
        <f t="shared" si="14"/>
        <v>260.6</v>
      </c>
      <c r="O46" s="25">
        <f t="shared" si="15"/>
        <v>0.2664</v>
      </c>
      <c r="P46" s="10">
        <f t="shared" si="16"/>
        <v>-0.0104</v>
      </c>
      <c r="Q46" s="13">
        <f t="shared" si="17"/>
        <v>314.8</v>
      </c>
      <c r="R46" s="15">
        <f t="shared" si="18"/>
        <v>5.0368</v>
      </c>
      <c r="S46" s="16">
        <f t="shared" si="19"/>
        <v>443.4</v>
      </c>
    </row>
    <row r="47" spans="1:19" ht="12.75">
      <c r="A47" s="5">
        <f t="shared" si="3"/>
        <v>30</v>
      </c>
      <c r="B47" s="5">
        <f t="shared" si="4"/>
        <v>1</v>
      </c>
      <c r="C47" s="20">
        <f t="shared" si="1"/>
        <v>0.038</v>
      </c>
      <c r="D47" s="20">
        <f t="shared" si="2"/>
        <v>0.032</v>
      </c>
      <c r="E47" s="5">
        <f t="shared" si="5"/>
        <v>37.269</v>
      </c>
      <c r="F47" s="5">
        <f t="shared" si="6"/>
        <v>31.205</v>
      </c>
      <c r="G47" s="23">
        <f t="shared" si="7"/>
        <v>984.3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6.651</v>
      </c>
      <c r="N47" s="12">
        <f t="shared" si="14"/>
        <v>267.3</v>
      </c>
      <c r="O47" s="25">
        <f t="shared" si="15"/>
        <v>0.2716</v>
      </c>
      <c r="P47" s="10">
        <f t="shared" si="16"/>
        <v>-0.0512</v>
      </c>
      <c r="Q47" s="13">
        <f t="shared" si="17"/>
        <v>314.7</v>
      </c>
      <c r="R47" s="15">
        <f t="shared" si="18"/>
        <v>5.0368</v>
      </c>
      <c r="S47" s="16">
        <f t="shared" si="19"/>
        <v>448.4</v>
      </c>
    </row>
    <row r="48" spans="1:19" ht="12.75">
      <c r="A48" s="5">
        <f t="shared" si="3"/>
        <v>31</v>
      </c>
      <c r="B48" s="5">
        <f t="shared" si="4"/>
        <v>1</v>
      </c>
      <c r="C48" s="20">
        <f t="shared" si="1"/>
        <v>0.0379</v>
      </c>
      <c r="D48" s="20">
        <f t="shared" si="2"/>
        <v>0.032100000000000004</v>
      </c>
      <c r="E48" s="5">
        <f t="shared" si="5"/>
        <v>37.403</v>
      </c>
      <c r="F48" s="5">
        <f t="shared" si="6"/>
        <v>31.498</v>
      </c>
      <c r="G48" s="23">
        <f t="shared" si="7"/>
        <v>990.2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6.726</v>
      </c>
      <c r="N48" s="12">
        <f t="shared" si="14"/>
        <v>274</v>
      </c>
      <c r="O48" s="25">
        <f t="shared" si="15"/>
        <v>0.2767</v>
      </c>
      <c r="P48" s="10">
        <f t="shared" si="16"/>
        <v>-0.0928</v>
      </c>
      <c r="Q48" s="13">
        <f t="shared" si="17"/>
        <v>314.6</v>
      </c>
      <c r="R48" s="15">
        <f t="shared" si="18"/>
        <v>5.0352</v>
      </c>
      <c r="S48" s="16">
        <f t="shared" si="19"/>
        <v>453.4</v>
      </c>
    </row>
    <row r="49" spans="1:19" ht="12.75">
      <c r="A49" s="5">
        <f t="shared" si="3"/>
        <v>32</v>
      </c>
      <c r="B49" s="5">
        <f t="shared" si="4"/>
        <v>1</v>
      </c>
      <c r="C49" s="20">
        <f t="shared" si="1"/>
        <v>0.0378</v>
      </c>
      <c r="D49" s="20">
        <f t="shared" si="2"/>
        <v>0.0322</v>
      </c>
      <c r="E49" s="5">
        <f t="shared" si="5"/>
        <v>37.529</v>
      </c>
      <c r="F49" s="5">
        <f t="shared" si="6"/>
        <v>31.785</v>
      </c>
      <c r="G49" s="23">
        <f t="shared" si="7"/>
        <v>995.9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6.801</v>
      </c>
      <c r="N49" s="12">
        <f t="shared" si="14"/>
        <v>280.8</v>
      </c>
      <c r="O49" s="25">
        <f t="shared" si="15"/>
        <v>0.282</v>
      </c>
      <c r="P49" s="10">
        <f t="shared" si="16"/>
        <v>-0.1336</v>
      </c>
      <c r="Q49" s="13">
        <f t="shared" si="17"/>
        <v>314.5</v>
      </c>
      <c r="R49" s="15">
        <f t="shared" si="18"/>
        <v>5.0336</v>
      </c>
      <c r="S49" s="16">
        <f t="shared" si="19"/>
        <v>458.4</v>
      </c>
    </row>
    <row r="50" spans="1:19" ht="12.75">
      <c r="A50" s="5">
        <f t="shared" si="3"/>
        <v>33</v>
      </c>
      <c r="B50" s="5">
        <f t="shared" si="4"/>
        <v>1</v>
      </c>
      <c r="C50" s="20">
        <f t="shared" si="1"/>
        <v>0.037700000000000004</v>
      </c>
      <c r="D50" s="20">
        <f t="shared" si="2"/>
        <v>0.0323</v>
      </c>
      <c r="E50" s="5">
        <f t="shared" si="5"/>
        <v>37.645</v>
      </c>
      <c r="F50" s="5">
        <f t="shared" si="6"/>
        <v>32.068</v>
      </c>
      <c r="G50" s="23">
        <f t="shared" si="7"/>
        <v>1001.5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6.876</v>
      </c>
      <c r="N50" s="12">
        <f t="shared" si="14"/>
        <v>287.7</v>
      </c>
      <c r="O50" s="25">
        <f t="shared" si="15"/>
        <v>0.2873</v>
      </c>
      <c r="P50" s="10">
        <f t="shared" si="16"/>
        <v>-0.176</v>
      </c>
      <c r="Q50" s="13">
        <f t="shared" si="17"/>
        <v>314.3</v>
      </c>
      <c r="R50" s="15">
        <f t="shared" si="18"/>
        <v>5.032</v>
      </c>
      <c r="S50" s="16">
        <f t="shared" si="19"/>
        <v>463.4</v>
      </c>
    </row>
    <row r="51" spans="1:19" ht="12.75">
      <c r="A51" s="5">
        <f t="shared" si="3"/>
        <v>34</v>
      </c>
      <c r="B51" s="5">
        <f t="shared" si="4"/>
        <v>1</v>
      </c>
      <c r="C51" s="20">
        <f t="shared" si="1"/>
        <v>0.0376</v>
      </c>
      <c r="D51" s="20">
        <f t="shared" si="2"/>
        <v>0.0324</v>
      </c>
      <c r="E51" s="5">
        <f t="shared" si="5"/>
        <v>37.757</v>
      </c>
      <c r="F51" s="5">
        <f t="shared" si="6"/>
        <v>32.348</v>
      </c>
      <c r="G51" s="23">
        <f t="shared" si="7"/>
        <v>1006.9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6.951</v>
      </c>
      <c r="N51" s="12">
        <f t="shared" si="14"/>
        <v>294.7</v>
      </c>
      <c r="O51" s="25">
        <f t="shared" si="15"/>
        <v>0.2927</v>
      </c>
      <c r="P51" s="10">
        <f t="shared" si="16"/>
        <v>-0.2184</v>
      </c>
      <c r="Q51" s="13">
        <f t="shared" si="17"/>
        <v>314.1</v>
      </c>
      <c r="R51" s="15">
        <f t="shared" si="18"/>
        <v>5.0288</v>
      </c>
      <c r="S51" s="16">
        <f t="shared" si="19"/>
        <v>468.4</v>
      </c>
    </row>
    <row r="52" spans="1:19" ht="12.75">
      <c r="A52" s="5">
        <f t="shared" si="3"/>
        <v>35</v>
      </c>
      <c r="B52" s="5">
        <f t="shared" si="4"/>
        <v>1</v>
      </c>
      <c r="C52" s="20">
        <f t="shared" si="1"/>
        <v>0.0375</v>
      </c>
      <c r="D52" s="20">
        <f t="shared" si="2"/>
        <v>0.0325</v>
      </c>
      <c r="E52" s="5">
        <f t="shared" si="5"/>
        <v>37.859</v>
      </c>
      <c r="F52" s="5">
        <f t="shared" si="6"/>
        <v>32.624</v>
      </c>
      <c r="G52" s="23">
        <f t="shared" si="7"/>
        <v>1012.1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7.026</v>
      </c>
      <c r="N52" s="12">
        <f t="shared" si="14"/>
        <v>301.7</v>
      </c>
      <c r="O52" s="25">
        <f t="shared" si="15"/>
        <v>0.2981</v>
      </c>
      <c r="P52" s="10">
        <f t="shared" si="16"/>
        <v>-0.2616</v>
      </c>
      <c r="Q52" s="13">
        <f t="shared" si="17"/>
        <v>313.8</v>
      </c>
      <c r="R52" s="15">
        <f t="shared" si="18"/>
        <v>5.0256</v>
      </c>
      <c r="S52" s="16">
        <f t="shared" si="19"/>
        <v>473.4</v>
      </c>
    </row>
    <row r="53" spans="1:19" ht="12.75">
      <c r="A53" s="5">
        <f t="shared" si="3"/>
        <v>36</v>
      </c>
      <c r="B53" s="5">
        <f t="shared" si="4"/>
        <v>1</v>
      </c>
      <c r="C53" s="20">
        <f t="shared" si="1"/>
        <v>0.0374</v>
      </c>
      <c r="D53" s="20">
        <f t="shared" si="2"/>
        <v>0.032600000000000004</v>
      </c>
      <c r="E53" s="5">
        <f t="shared" si="5"/>
        <v>37.954</v>
      </c>
      <c r="F53" s="5">
        <f t="shared" si="6"/>
        <v>32.893</v>
      </c>
      <c r="G53" s="23">
        <f t="shared" si="7"/>
        <v>1017.2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7.101</v>
      </c>
      <c r="N53" s="12">
        <f t="shared" si="14"/>
        <v>308.8</v>
      </c>
      <c r="O53" s="25">
        <f t="shared" si="15"/>
        <v>0.3036</v>
      </c>
      <c r="P53" s="10">
        <f t="shared" si="16"/>
        <v>-0.3048</v>
      </c>
      <c r="Q53" s="13">
        <f t="shared" si="17"/>
        <v>313.5</v>
      </c>
      <c r="R53" s="15">
        <f t="shared" si="18"/>
        <v>5.0208</v>
      </c>
      <c r="S53" s="16">
        <f t="shared" si="19"/>
        <v>478.4</v>
      </c>
    </row>
    <row r="54" spans="1:19" ht="12.75">
      <c r="A54" s="5">
        <f t="shared" si="3"/>
        <v>37</v>
      </c>
      <c r="B54" s="5">
        <f t="shared" si="4"/>
        <v>1</v>
      </c>
      <c r="C54" s="20">
        <f t="shared" si="1"/>
        <v>0.0373</v>
      </c>
      <c r="D54" s="20">
        <f t="shared" si="2"/>
        <v>0.0327</v>
      </c>
      <c r="E54" s="5">
        <f t="shared" si="5"/>
        <v>38.043</v>
      </c>
      <c r="F54" s="5">
        <f t="shared" si="6"/>
        <v>33.161</v>
      </c>
      <c r="G54" s="23">
        <f t="shared" si="7"/>
        <v>1022.1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7.176</v>
      </c>
      <c r="N54" s="12">
        <f t="shared" si="14"/>
        <v>316</v>
      </c>
      <c r="O54" s="25">
        <f t="shared" si="15"/>
        <v>0.3092</v>
      </c>
      <c r="P54" s="10">
        <f t="shared" si="16"/>
        <v>-0.3488</v>
      </c>
      <c r="Q54" s="13">
        <f t="shared" si="17"/>
        <v>313.2</v>
      </c>
      <c r="R54" s="15">
        <f t="shared" si="18"/>
        <v>5.016</v>
      </c>
      <c r="S54" s="16">
        <f t="shared" si="19"/>
        <v>483.4</v>
      </c>
    </row>
    <row r="55" spans="1:19" ht="12.75">
      <c r="A55" s="5">
        <f t="shared" si="3"/>
        <v>38</v>
      </c>
      <c r="B55" s="5">
        <f t="shared" si="4"/>
        <v>1</v>
      </c>
      <c r="C55" s="20">
        <f t="shared" si="1"/>
        <v>0.037200000000000004</v>
      </c>
      <c r="D55" s="20">
        <f t="shared" si="2"/>
        <v>0.0328</v>
      </c>
      <c r="E55" s="5">
        <f t="shared" si="5"/>
        <v>38.124</v>
      </c>
      <c r="F55" s="5">
        <f t="shared" si="6"/>
        <v>33.423</v>
      </c>
      <c r="G55" s="23">
        <f t="shared" si="7"/>
        <v>1026.8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7.251</v>
      </c>
      <c r="N55" s="12">
        <f t="shared" si="14"/>
        <v>323.3</v>
      </c>
      <c r="O55" s="25">
        <f t="shared" si="15"/>
        <v>0.3149</v>
      </c>
      <c r="P55" s="10">
        <f t="shared" si="16"/>
        <v>-0.3936</v>
      </c>
      <c r="Q55" s="13">
        <f t="shared" si="17"/>
        <v>312.8</v>
      </c>
      <c r="R55" s="15">
        <f t="shared" si="18"/>
        <v>5.0112</v>
      </c>
      <c r="S55" s="16">
        <f t="shared" si="19"/>
        <v>488.4</v>
      </c>
    </row>
    <row r="56" spans="1:19" ht="12.75">
      <c r="A56" s="5">
        <f t="shared" si="3"/>
        <v>39</v>
      </c>
      <c r="B56" s="5">
        <f t="shared" si="4"/>
        <v>1</v>
      </c>
      <c r="C56" s="20">
        <f t="shared" si="1"/>
        <v>0.0371</v>
      </c>
      <c r="D56" s="20">
        <f t="shared" si="2"/>
        <v>0.0329</v>
      </c>
      <c r="E56" s="5">
        <f t="shared" si="5"/>
        <v>38.197</v>
      </c>
      <c r="F56" s="5">
        <f t="shared" si="6"/>
        <v>33.679</v>
      </c>
      <c r="G56" s="23">
        <f t="shared" si="7"/>
        <v>1031.3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7.326</v>
      </c>
      <c r="N56" s="12">
        <f t="shared" si="14"/>
        <v>330.6</v>
      </c>
      <c r="O56" s="25">
        <f t="shared" si="15"/>
        <v>0.3206</v>
      </c>
      <c r="P56" s="10">
        <f t="shared" si="16"/>
        <v>-0.4392</v>
      </c>
      <c r="Q56" s="13">
        <f t="shared" si="17"/>
        <v>312.4</v>
      </c>
      <c r="R56" s="15">
        <f t="shared" si="18"/>
        <v>5.0048</v>
      </c>
      <c r="S56" s="16">
        <f t="shared" si="19"/>
        <v>493.4</v>
      </c>
    </row>
    <row r="57" spans="1:19" ht="12.75">
      <c r="A57" s="5">
        <f t="shared" si="3"/>
        <v>40</v>
      </c>
      <c r="B57" s="5">
        <f t="shared" si="4"/>
        <v>1</v>
      </c>
      <c r="C57" s="20">
        <f t="shared" si="1"/>
        <v>0.037000000000000005</v>
      </c>
      <c r="D57" s="20">
        <f t="shared" si="2"/>
        <v>0.033</v>
      </c>
      <c r="E57" s="5">
        <f t="shared" si="5"/>
        <v>38.261</v>
      </c>
      <c r="F57" s="5">
        <f t="shared" si="6"/>
        <v>33.93</v>
      </c>
      <c r="G57" s="23">
        <f t="shared" si="7"/>
        <v>1035.6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7.401</v>
      </c>
      <c r="N57" s="12">
        <f t="shared" si="14"/>
        <v>338</v>
      </c>
      <c r="O57" s="25">
        <f t="shared" si="15"/>
        <v>0.3264</v>
      </c>
      <c r="P57" s="10">
        <f t="shared" si="16"/>
        <v>-0.4848</v>
      </c>
      <c r="Q57" s="13">
        <f t="shared" si="17"/>
        <v>311.9</v>
      </c>
      <c r="R57" s="15">
        <f t="shared" si="18"/>
        <v>4.9984</v>
      </c>
      <c r="S57" s="16">
        <f t="shared" si="19"/>
        <v>498.4</v>
      </c>
    </row>
    <row r="58" spans="1:19" ht="12.75">
      <c r="A58" s="5">
        <f t="shared" si="3"/>
        <v>41</v>
      </c>
      <c r="B58" s="5">
        <f t="shared" si="4"/>
        <v>1</v>
      </c>
      <c r="C58" s="20">
        <f t="shared" si="1"/>
        <v>0.0369</v>
      </c>
      <c r="D58" s="20">
        <f t="shared" si="2"/>
        <v>0.033100000000000004</v>
      </c>
      <c r="E58" s="5">
        <f t="shared" si="5"/>
        <v>38.317</v>
      </c>
      <c r="F58" s="5">
        <f t="shared" si="6"/>
        <v>34.175</v>
      </c>
      <c r="G58" s="23">
        <f t="shared" si="7"/>
        <v>1039.7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7.476</v>
      </c>
      <c r="N58" s="12">
        <f t="shared" si="14"/>
        <v>345.5</v>
      </c>
      <c r="O58" s="25">
        <f t="shared" si="15"/>
        <v>0.3323</v>
      </c>
      <c r="P58" s="10">
        <f t="shared" si="16"/>
        <v>-0.5312</v>
      </c>
      <c r="Q58" s="13">
        <f t="shared" si="17"/>
        <v>311.4</v>
      </c>
      <c r="R58" s="15">
        <f t="shared" si="18"/>
        <v>4.9904</v>
      </c>
      <c r="S58" s="16">
        <f t="shared" si="19"/>
        <v>503.4</v>
      </c>
    </row>
    <row r="59" spans="1:19" ht="12.75">
      <c r="A59" s="5">
        <f t="shared" si="3"/>
        <v>42</v>
      </c>
      <c r="B59" s="5">
        <f t="shared" si="4"/>
        <v>1</v>
      </c>
      <c r="C59" s="20">
        <f t="shared" si="1"/>
        <v>0.0368</v>
      </c>
      <c r="D59" s="20">
        <f t="shared" si="2"/>
        <v>0.0332</v>
      </c>
      <c r="E59" s="5">
        <f t="shared" si="5"/>
        <v>38.365</v>
      </c>
      <c r="F59" s="5">
        <f t="shared" si="6"/>
        <v>34.414</v>
      </c>
      <c r="G59" s="23">
        <f t="shared" si="7"/>
        <v>1043.7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7.551</v>
      </c>
      <c r="N59" s="12">
        <f t="shared" si="14"/>
        <v>353.1</v>
      </c>
      <c r="O59" s="25">
        <f t="shared" si="15"/>
        <v>0.3383</v>
      </c>
      <c r="P59" s="10">
        <f t="shared" si="16"/>
        <v>-0.5784</v>
      </c>
      <c r="Q59" s="13">
        <f t="shared" si="17"/>
        <v>310.8</v>
      </c>
      <c r="R59" s="15">
        <f t="shared" si="18"/>
        <v>4.9824</v>
      </c>
      <c r="S59" s="16">
        <f t="shared" si="19"/>
        <v>508.4</v>
      </c>
    </row>
    <row r="60" spans="1:19" ht="12.75">
      <c r="A60" s="5">
        <f t="shared" si="3"/>
        <v>43</v>
      </c>
      <c r="B60" s="5">
        <f t="shared" si="4"/>
        <v>1</v>
      </c>
      <c r="C60" s="20">
        <f t="shared" si="1"/>
        <v>0.0367</v>
      </c>
      <c r="D60" s="20">
        <f t="shared" si="2"/>
        <v>0.0333</v>
      </c>
      <c r="E60" s="5">
        <f t="shared" si="5"/>
        <v>38.408</v>
      </c>
      <c r="F60" s="5">
        <f t="shared" si="6"/>
        <v>34.651</v>
      </c>
      <c r="G60" s="23">
        <f t="shared" si="7"/>
        <v>1047.5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7.626</v>
      </c>
      <c r="N60" s="12">
        <f t="shared" si="14"/>
        <v>360.7</v>
      </c>
      <c r="O60" s="25">
        <f t="shared" si="15"/>
        <v>0.3443</v>
      </c>
      <c r="P60" s="10">
        <f t="shared" si="16"/>
        <v>-0.6264</v>
      </c>
      <c r="Q60" s="13">
        <f t="shared" si="17"/>
        <v>310.2</v>
      </c>
      <c r="R60" s="15">
        <f t="shared" si="18"/>
        <v>4.9728</v>
      </c>
      <c r="S60" s="16">
        <f t="shared" si="19"/>
        <v>513.4</v>
      </c>
    </row>
    <row r="61" spans="1:19" ht="12.75">
      <c r="A61" s="5">
        <f t="shared" si="3"/>
        <v>44</v>
      </c>
      <c r="B61" s="5">
        <f t="shared" si="4"/>
        <v>1</v>
      </c>
      <c r="C61" s="20">
        <f t="shared" si="1"/>
        <v>0.0366</v>
      </c>
      <c r="D61" s="20">
        <f t="shared" si="2"/>
        <v>0.0334</v>
      </c>
      <c r="E61" s="5">
        <f t="shared" si="5"/>
        <v>38.443</v>
      </c>
      <c r="F61" s="5">
        <f t="shared" si="6"/>
        <v>34.882</v>
      </c>
      <c r="G61" s="23">
        <f t="shared" si="7"/>
        <v>1051.1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7.701</v>
      </c>
      <c r="N61" s="12">
        <f t="shared" si="14"/>
        <v>368.4</v>
      </c>
      <c r="O61" s="25">
        <f t="shared" si="15"/>
        <v>0.3505</v>
      </c>
      <c r="P61" s="10">
        <f t="shared" si="16"/>
        <v>-0.6744</v>
      </c>
      <c r="Q61" s="13">
        <f t="shared" si="17"/>
        <v>309.5</v>
      </c>
      <c r="R61" s="15">
        <f t="shared" si="18"/>
        <v>4.9632</v>
      </c>
      <c r="S61" s="16">
        <f t="shared" si="19"/>
        <v>518.4</v>
      </c>
    </row>
    <row r="62" spans="1:19" ht="12.75">
      <c r="A62" s="5">
        <f t="shared" si="3"/>
        <v>45</v>
      </c>
      <c r="B62" s="5">
        <f t="shared" si="4"/>
        <v>1</v>
      </c>
      <c r="C62" s="20">
        <f t="shared" si="1"/>
        <v>0.036500000000000005</v>
      </c>
      <c r="D62" s="20">
        <f t="shared" si="2"/>
        <v>0.0335</v>
      </c>
      <c r="E62" s="5">
        <f t="shared" si="5"/>
        <v>38.47</v>
      </c>
      <c r="F62" s="5">
        <f t="shared" si="6"/>
        <v>35.107</v>
      </c>
      <c r="G62" s="23">
        <f t="shared" si="7"/>
        <v>1054.5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7.776</v>
      </c>
      <c r="N62" s="12">
        <f t="shared" si="14"/>
        <v>376.2</v>
      </c>
      <c r="O62" s="25">
        <f t="shared" si="15"/>
        <v>0.3568</v>
      </c>
      <c r="P62" s="10">
        <f t="shared" si="16"/>
        <v>-0.724</v>
      </c>
      <c r="Q62" s="13">
        <f t="shared" si="17"/>
        <v>308.8</v>
      </c>
      <c r="R62" s="15">
        <f t="shared" si="18"/>
        <v>4.952</v>
      </c>
      <c r="S62" s="16">
        <f t="shared" si="19"/>
        <v>523.4</v>
      </c>
    </row>
    <row r="63" spans="1:19" ht="12.75">
      <c r="A63" s="5">
        <f t="shared" si="3"/>
        <v>46</v>
      </c>
      <c r="B63" s="5">
        <f t="shared" si="4"/>
        <v>1</v>
      </c>
      <c r="C63" s="20">
        <f t="shared" si="1"/>
        <v>0.0364</v>
      </c>
      <c r="D63" s="20">
        <f t="shared" si="2"/>
        <v>0.033600000000000005</v>
      </c>
      <c r="E63" s="5">
        <f t="shared" si="5"/>
        <v>38.489</v>
      </c>
      <c r="F63" s="5">
        <f t="shared" si="6"/>
        <v>35.326</v>
      </c>
      <c r="G63" s="23">
        <f t="shared" si="7"/>
        <v>1057.7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7.851</v>
      </c>
      <c r="N63" s="12">
        <f t="shared" si="14"/>
        <v>384.1</v>
      </c>
      <c r="O63" s="25">
        <f t="shared" si="15"/>
        <v>0.3631</v>
      </c>
      <c r="P63" s="10">
        <f t="shared" si="16"/>
        <v>-0.7744</v>
      </c>
      <c r="Q63" s="13">
        <f t="shared" si="17"/>
        <v>308</v>
      </c>
      <c r="R63" s="15">
        <f t="shared" si="18"/>
        <v>4.9408</v>
      </c>
      <c r="S63" s="16">
        <f t="shared" si="19"/>
        <v>528.3</v>
      </c>
    </row>
    <row r="64" spans="1:19" ht="12.75">
      <c r="A64" s="5">
        <f t="shared" si="3"/>
        <v>47</v>
      </c>
      <c r="B64" s="5">
        <f t="shared" si="4"/>
        <v>1</v>
      </c>
      <c r="C64" s="20">
        <f t="shared" si="1"/>
        <v>0.0363</v>
      </c>
      <c r="D64" s="20">
        <f t="shared" si="2"/>
        <v>0.0337</v>
      </c>
      <c r="E64" s="5">
        <f t="shared" si="5"/>
        <v>38.5</v>
      </c>
      <c r="F64" s="5">
        <f t="shared" si="6"/>
        <v>35.539</v>
      </c>
      <c r="G64" s="23">
        <f t="shared" si="7"/>
        <v>1060.7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7.9245</v>
      </c>
      <c r="N64" s="12">
        <f t="shared" si="14"/>
        <v>392</v>
      </c>
      <c r="O64" s="25">
        <f t="shared" si="15"/>
        <v>0.3696</v>
      </c>
      <c r="P64" s="10">
        <f t="shared" si="16"/>
        <v>-0.8248</v>
      </c>
      <c r="Q64" s="13">
        <f t="shared" si="17"/>
        <v>307.2</v>
      </c>
      <c r="R64" s="15">
        <f t="shared" si="18"/>
        <v>4.928</v>
      </c>
      <c r="S64" s="16">
        <f t="shared" si="19"/>
        <v>533.2</v>
      </c>
    </row>
    <row r="65" spans="1:19" ht="12.75">
      <c r="A65" s="5">
        <f t="shared" si="3"/>
        <v>48</v>
      </c>
      <c r="B65" s="5">
        <f t="shared" si="4"/>
        <v>1</v>
      </c>
      <c r="C65" s="20">
        <f t="shared" si="1"/>
        <v>0.0362</v>
      </c>
      <c r="D65" s="20">
        <f t="shared" si="2"/>
        <v>0.033800000000000004</v>
      </c>
      <c r="E65" s="5">
        <f t="shared" si="5"/>
        <v>38.503</v>
      </c>
      <c r="F65" s="5">
        <f t="shared" si="6"/>
        <v>35.746</v>
      </c>
      <c r="G65" s="23">
        <f t="shared" si="7"/>
        <v>1063.5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7.998</v>
      </c>
      <c r="N65" s="12">
        <f t="shared" si="14"/>
        <v>400</v>
      </c>
      <c r="O65" s="25">
        <f t="shared" si="15"/>
        <v>0.3761</v>
      </c>
      <c r="P65" s="10">
        <f t="shared" si="16"/>
        <v>-0.8768</v>
      </c>
      <c r="Q65" s="13">
        <f t="shared" si="17"/>
        <v>306.3</v>
      </c>
      <c r="R65" s="15">
        <f t="shared" si="18"/>
        <v>4.9152</v>
      </c>
      <c r="S65" s="16">
        <f t="shared" si="19"/>
        <v>538.1</v>
      </c>
    </row>
    <row r="66" spans="1:19" ht="12.75">
      <c r="A66" s="5">
        <f t="shared" si="3"/>
        <v>49</v>
      </c>
      <c r="B66" s="5">
        <f t="shared" si="4"/>
        <v>1</v>
      </c>
      <c r="C66" s="20">
        <f t="shared" si="1"/>
        <v>0.0361</v>
      </c>
      <c r="D66" s="20">
        <f t="shared" si="2"/>
        <v>0.0339</v>
      </c>
      <c r="E66" s="5">
        <f t="shared" si="5"/>
        <v>38.499</v>
      </c>
      <c r="F66" s="5">
        <f t="shared" si="6"/>
        <v>35.946</v>
      </c>
      <c r="G66" s="23">
        <f t="shared" si="7"/>
        <v>1066.1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8.0715</v>
      </c>
      <c r="N66" s="12">
        <f t="shared" si="14"/>
        <v>408.1</v>
      </c>
      <c r="O66" s="25">
        <f t="shared" si="15"/>
        <v>0.3828</v>
      </c>
      <c r="P66" s="10">
        <f t="shared" si="16"/>
        <v>-0.9288</v>
      </c>
      <c r="Q66" s="13">
        <f t="shared" si="17"/>
        <v>305.4</v>
      </c>
      <c r="R66" s="15">
        <f t="shared" si="18"/>
        <v>4.9008</v>
      </c>
      <c r="S66" s="16">
        <f t="shared" si="19"/>
        <v>543</v>
      </c>
    </row>
    <row r="67" spans="1:19" ht="12.75">
      <c r="A67" s="5">
        <f t="shared" si="3"/>
        <v>50</v>
      </c>
      <c r="B67" s="5">
        <f t="shared" si="4"/>
        <v>1</v>
      </c>
      <c r="C67" s="20">
        <f t="shared" si="1"/>
        <v>0.036000000000000004</v>
      </c>
      <c r="D67" s="20">
        <f t="shared" si="2"/>
        <v>0.034</v>
      </c>
      <c r="E67" s="5">
        <f t="shared" si="5"/>
        <v>38.486</v>
      </c>
      <c r="F67" s="5">
        <f t="shared" si="6"/>
        <v>36.141</v>
      </c>
      <c r="G67" s="23">
        <f t="shared" si="7"/>
        <v>1068.4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8.145</v>
      </c>
      <c r="N67" s="12">
        <f t="shared" si="14"/>
        <v>416.2</v>
      </c>
      <c r="O67" s="25">
        <f t="shared" si="15"/>
        <v>0.3896</v>
      </c>
      <c r="P67" s="10">
        <f t="shared" si="16"/>
        <v>-0.9824</v>
      </c>
      <c r="Q67" s="13">
        <f t="shared" si="17"/>
        <v>304.4</v>
      </c>
      <c r="R67" s="15">
        <f t="shared" si="18"/>
        <v>4.8864</v>
      </c>
      <c r="S67" s="16">
        <f t="shared" si="19"/>
        <v>547.9</v>
      </c>
    </row>
    <row r="68" spans="1:19" ht="12.75">
      <c r="A68" s="5">
        <f t="shared" si="3"/>
        <v>51</v>
      </c>
      <c r="B68" s="5">
        <f t="shared" si="4"/>
        <v>1</v>
      </c>
      <c r="C68" s="20">
        <f t="shared" si="1"/>
        <v>0.0359</v>
      </c>
      <c r="D68" s="20">
        <f t="shared" si="2"/>
        <v>0.034100000000000005</v>
      </c>
      <c r="E68" s="5">
        <f t="shared" si="5"/>
        <v>38.462</v>
      </c>
      <c r="F68" s="5">
        <f t="shared" si="6"/>
        <v>36.326</v>
      </c>
      <c r="G68" s="23">
        <f t="shared" si="7"/>
        <v>1070.5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8.2185</v>
      </c>
      <c r="N68" s="12">
        <f t="shared" si="14"/>
        <v>424.4</v>
      </c>
      <c r="O68" s="25">
        <f t="shared" si="15"/>
        <v>0.3965</v>
      </c>
      <c r="P68" s="10">
        <f t="shared" si="16"/>
        <v>-1.0368</v>
      </c>
      <c r="Q68" s="13">
        <f t="shared" si="17"/>
        <v>303.4</v>
      </c>
      <c r="R68" s="15">
        <f t="shared" si="18"/>
        <v>4.8704</v>
      </c>
      <c r="S68" s="16">
        <f t="shared" si="19"/>
        <v>552.8</v>
      </c>
    </row>
    <row r="69" spans="1:19" ht="12.75">
      <c r="A69" s="5">
        <f t="shared" si="3"/>
        <v>52</v>
      </c>
      <c r="B69" s="5">
        <f t="shared" si="4"/>
        <v>1</v>
      </c>
      <c r="C69" s="20">
        <f t="shared" si="1"/>
        <v>0.0358</v>
      </c>
      <c r="D69" s="20">
        <f t="shared" si="2"/>
        <v>0.0342</v>
      </c>
      <c r="E69" s="5">
        <f t="shared" si="5"/>
        <v>38.431</v>
      </c>
      <c r="F69" s="5">
        <f t="shared" si="6"/>
        <v>36.504</v>
      </c>
      <c r="G69" s="23">
        <f t="shared" si="7"/>
        <v>1072.4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8.292</v>
      </c>
      <c r="N69" s="12">
        <f t="shared" si="14"/>
        <v>432.7</v>
      </c>
      <c r="O69" s="25">
        <f t="shared" si="15"/>
        <v>0.4035</v>
      </c>
      <c r="P69" s="10">
        <f t="shared" si="16"/>
        <v>-1.092</v>
      </c>
      <c r="Q69" s="13">
        <f t="shared" si="17"/>
        <v>302.3</v>
      </c>
      <c r="R69" s="15">
        <f t="shared" si="18"/>
        <v>4.8544</v>
      </c>
      <c r="S69" s="16">
        <f t="shared" si="19"/>
        <v>557.7</v>
      </c>
    </row>
    <row r="70" spans="1:19" ht="12.75">
      <c r="A70" s="5">
        <f t="shared" si="3"/>
        <v>53</v>
      </c>
      <c r="B70" s="5">
        <f t="shared" si="4"/>
        <v>1</v>
      </c>
      <c r="C70" s="20">
        <f t="shared" si="1"/>
        <v>0.0357</v>
      </c>
      <c r="D70" s="20">
        <f t="shared" si="2"/>
        <v>0.034300000000000004</v>
      </c>
      <c r="E70" s="5">
        <f t="shared" si="5"/>
        <v>38.392</v>
      </c>
      <c r="F70" s="5">
        <f t="shared" si="6"/>
        <v>36.676</v>
      </c>
      <c r="G70" s="23">
        <f t="shared" si="7"/>
        <v>1074.1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8.3655</v>
      </c>
      <c r="N70" s="12">
        <f t="shared" si="14"/>
        <v>441.1</v>
      </c>
      <c r="O70" s="25">
        <f t="shared" si="15"/>
        <v>0.4107</v>
      </c>
      <c r="P70" s="10">
        <f t="shared" si="16"/>
        <v>-1.148</v>
      </c>
      <c r="Q70" s="13">
        <f t="shared" si="17"/>
        <v>301.2</v>
      </c>
      <c r="R70" s="15">
        <f t="shared" si="18"/>
        <v>4.8368</v>
      </c>
      <c r="S70" s="16">
        <f t="shared" si="19"/>
        <v>562.5</v>
      </c>
    </row>
    <row r="71" spans="1:19" ht="12.75">
      <c r="A71" s="5">
        <f t="shared" si="3"/>
        <v>54</v>
      </c>
      <c r="B71" s="5">
        <f t="shared" si="4"/>
        <v>1</v>
      </c>
      <c r="C71" s="20">
        <f t="shared" si="1"/>
        <v>0.0356</v>
      </c>
      <c r="D71" s="20">
        <f t="shared" si="2"/>
        <v>0.0344</v>
      </c>
      <c r="E71" s="5">
        <f t="shared" si="5"/>
        <v>38.345</v>
      </c>
      <c r="F71" s="5">
        <f t="shared" si="6"/>
        <v>36.842</v>
      </c>
      <c r="G71" s="23">
        <f t="shared" si="7"/>
        <v>1075.6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8.4375</v>
      </c>
      <c r="N71" s="12">
        <f t="shared" si="14"/>
        <v>449.5</v>
      </c>
      <c r="O71" s="25">
        <f t="shared" si="15"/>
        <v>0.4179</v>
      </c>
      <c r="P71" s="10">
        <f t="shared" si="16"/>
        <v>-1.2056</v>
      </c>
      <c r="Q71" s="13">
        <f t="shared" si="17"/>
        <v>300</v>
      </c>
      <c r="R71" s="15">
        <f t="shared" si="18"/>
        <v>4.8192</v>
      </c>
      <c r="S71" s="16">
        <f t="shared" si="19"/>
        <v>567.3</v>
      </c>
    </row>
    <row r="72" spans="1:19" ht="12.75">
      <c r="A72" s="5">
        <f t="shared" si="3"/>
        <v>55</v>
      </c>
      <c r="B72" s="5">
        <f t="shared" si="4"/>
        <v>1</v>
      </c>
      <c r="C72" s="20">
        <f t="shared" si="1"/>
        <v>0.035500000000000004</v>
      </c>
      <c r="D72" s="20">
        <f t="shared" si="2"/>
        <v>0.0345</v>
      </c>
      <c r="E72" s="5">
        <f t="shared" si="5"/>
        <v>38.291</v>
      </c>
      <c r="F72" s="5">
        <f t="shared" si="6"/>
        <v>37.001</v>
      </c>
      <c r="G72" s="23">
        <f t="shared" si="7"/>
        <v>1076.9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8.5095</v>
      </c>
      <c r="N72" s="12">
        <f t="shared" si="14"/>
        <v>458</v>
      </c>
      <c r="O72" s="25">
        <f t="shared" si="15"/>
        <v>0.4253</v>
      </c>
      <c r="P72" s="10">
        <f t="shared" si="16"/>
        <v>-1.2632</v>
      </c>
      <c r="Q72" s="13">
        <f t="shared" si="17"/>
        <v>298.7</v>
      </c>
      <c r="R72" s="15">
        <f t="shared" si="18"/>
        <v>4.8</v>
      </c>
      <c r="S72" s="16">
        <f t="shared" si="19"/>
        <v>572.1</v>
      </c>
    </row>
    <row r="73" spans="1:19" ht="12.75">
      <c r="A73" s="5">
        <f t="shared" si="3"/>
        <v>56</v>
      </c>
      <c r="B73" s="5">
        <f t="shared" si="4"/>
        <v>1</v>
      </c>
      <c r="C73" s="20">
        <f t="shared" si="1"/>
        <v>0.0354</v>
      </c>
      <c r="D73" s="20">
        <f t="shared" si="2"/>
        <v>0.0346</v>
      </c>
      <c r="E73" s="5">
        <f t="shared" si="5"/>
        <v>38.23</v>
      </c>
      <c r="F73" s="5">
        <f t="shared" si="6"/>
        <v>37.153</v>
      </c>
      <c r="G73" s="23">
        <f t="shared" si="7"/>
        <v>1078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8.5815</v>
      </c>
      <c r="N73" s="12">
        <f t="shared" si="14"/>
        <v>466.6</v>
      </c>
      <c r="O73" s="25">
        <f t="shared" si="15"/>
        <v>0.4328</v>
      </c>
      <c r="P73" s="10">
        <f t="shared" si="16"/>
        <v>-1.3224</v>
      </c>
      <c r="Q73" s="13">
        <f t="shared" si="17"/>
        <v>297.4</v>
      </c>
      <c r="R73" s="15">
        <f t="shared" si="18"/>
        <v>4.7792</v>
      </c>
      <c r="S73" s="16">
        <f t="shared" si="19"/>
        <v>576.9</v>
      </c>
    </row>
    <row r="74" spans="1:19" ht="12.75">
      <c r="A74" s="5">
        <f t="shared" si="3"/>
        <v>57</v>
      </c>
      <c r="B74" s="5">
        <f t="shared" si="4"/>
        <v>1</v>
      </c>
      <c r="C74" s="20">
        <f t="shared" si="1"/>
        <v>0.0353</v>
      </c>
      <c r="D74" s="20">
        <f t="shared" si="2"/>
        <v>0.0347</v>
      </c>
      <c r="E74" s="5">
        <f t="shared" si="5"/>
        <v>38.161</v>
      </c>
      <c r="F74" s="5">
        <f t="shared" si="6"/>
        <v>37.299</v>
      </c>
      <c r="G74" s="23">
        <f t="shared" si="7"/>
        <v>1078.9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8.6535</v>
      </c>
      <c r="N74" s="12">
        <f t="shared" si="14"/>
        <v>475.3</v>
      </c>
      <c r="O74" s="25">
        <f t="shared" si="15"/>
        <v>0.4405</v>
      </c>
      <c r="P74" s="10">
        <f t="shared" si="16"/>
        <v>-1.3824</v>
      </c>
      <c r="Q74" s="13">
        <f t="shared" si="17"/>
        <v>296</v>
      </c>
      <c r="R74" s="15">
        <f t="shared" si="18"/>
        <v>4.7584</v>
      </c>
      <c r="S74" s="16">
        <f t="shared" si="19"/>
        <v>581.7</v>
      </c>
    </row>
    <row r="75" spans="1:19" ht="12.75">
      <c r="A75" s="5">
        <f t="shared" si="3"/>
        <v>58</v>
      </c>
      <c r="B75" s="5">
        <f t="shared" si="4"/>
        <v>1</v>
      </c>
      <c r="C75" s="20">
        <f t="shared" si="1"/>
        <v>0.0352</v>
      </c>
      <c r="D75" s="20">
        <f t="shared" si="2"/>
        <v>0.034800000000000005</v>
      </c>
      <c r="E75" s="5">
        <f t="shared" si="5"/>
        <v>38.085</v>
      </c>
      <c r="F75" s="5">
        <f t="shared" si="6"/>
        <v>37.438</v>
      </c>
      <c r="G75" s="23">
        <f t="shared" si="7"/>
        <v>1079.5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8.7255</v>
      </c>
      <c r="N75" s="12">
        <f t="shared" si="14"/>
        <v>484</v>
      </c>
      <c r="O75" s="25">
        <f t="shared" si="15"/>
        <v>0.4484</v>
      </c>
      <c r="P75" s="10">
        <f t="shared" si="16"/>
        <v>-1.444</v>
      </c>
      <c r="Q75" s="13">
        <f t="shared" si="17"/>
        <v>294.6</v>
      </c>
      <c r="R75" s="15">
        <f t="shared" si="18"/>
        <v>4.736</v>
      </c>
      <c r="S75" s="16">
        <f t="shared" si="19"/>
        <v>586.4</v>
      </c>
    </row>
    <row r="76" spans="1:19" ht="12.75">
      <c r="A76" s="5">
        <f t="shared" si="3"/>
        <v>59</v>
      </c>
      <c r="B76" s="5">
        <f t="shared" si="4"/>
        <v>1</v>
      </c>
      <c r="C76" s="20">
        <f t="shared" si="1"/>
        <v>0.0351</v>
      </c>
      <c r="D76" s="20">
        <f t="shared" si="2"/>
        <v>0.0349</v>
      </c>
      <c r="E76" s="5">
        <f t="shared" si="5"/>
        <v>37.998</v>
      </c>
      <c r="F76" s="5">
        <f t="shared" si="6"/>
        <v>37.567</v>
      </c>
      <c r="G76" s="23">
        <f t="shared" si="7"/>
        <v>1079.9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8.796</v>
      </c>
      <c r="N76" s="12">
        <f t="shared" si="14"/>
        <v>492.8</v>
      </c>
      <c r="O76" s="25">
        <f t="shared" si="15"/>
        <v>0.4563</v>
      </c>
      <c r="P76" s="10">
        <f t="shared" si="16"/>
        <v>-1.5072</v>
      </c>
      <c r="Q76" s="13">
        <f t="shared" si="17"/>
        <v>293.1</v>
      </c>
      <c r="R76" s="15">
        <f t="shared" si="18"/>
        <v>4.7136</v>
      </c>
      <c r="S76" s="16">
        <f t="shared" si="19"/>
        <v>591.1</v>
      </c>
    </row>
    <row r="77" spans="1:19" ht="12.75">
      <c r="A77" s="5">
        <f t="shared" si="3"/>
        <v>60</v>
      </c>
      <c r="B77" s="5">
        <f t="shared" si="4"/>
        <v>1</v>
      </c>
      <c r="C77" s="20">
        <f t="shared" si="1"/>
        <v>0.035</v>
      </c>
      <c r="D77" s="20">
        <f t="shared" si="2"/>
        <v>0.035</v>
      </c>
      <c r="E77" s="5">
        <f t="shared" si="5"/>
        <v>37.904</v>
      </c>
      <c r="F77" s="5">
        <f t="shared" si="6"/>
        <v>37.689</v>
      </c>
      <c r="G77" s="23">
        <f t="shared" si="7"/>
        <v>1080.1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8.8665</v>
      </c>
      <c r="N77" s="12">
        <f t="shared" si="14"/>
        <v>501.7</v>
      </c>
      <c r="O77" s="25">
        <f t="shared" si="15"/>
        <v>0.4645</v>
      </c>
      <c r="P77" s="10">
        <f t="shared" si="16"/>
        <v>-1.5704</v>
      </c>
      <c r="Q77" s="13">
        <f t="shared" si="17"/>
        <v>291.5</v>
      </c>
      <c r="R77" s="15">
        <f t="shared" si="18"/>
        <v>4.6896</v>
      </c>
      <c r="S77" s="16">
        <f t="shared" si="19"/>
        <v>595.8</v>
      </c>
    </row>
    <row r="78" spans="1:19" ht="12.75">
      <c r="A78" s="5">
        <f t="shared" si="3"/>
        <v>61</v>
      </c>
      <c r="B78" s="5">
        <f t="shared" si="4"/>
        <v>1</v>
      </c>
      <c r="C78" s="20">
        <f t="shared" si="1"/>
        <v>0.0349</v>
      </c>
      <c r="D78" s="20">
        <f t="shared" si="2"/>
        <v>0.0351</v>
      </c>
      <c r="E78" s="5">
        <f t="shared" si="5"/>
        <v>37.804</v>
      </c>
      <c r="F78" s="5">
        <f t="shared" si="6"/>
        <v>37.804</v>
      </c>
      <c r="G78" s="23">
        <f t="shared" si="7"/>
        <v>1080.1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8.937</v>
      </c>
      <c r="N78" s="12">
        <f t="shared" si="14"/>
        <v>510.6</v>
      </c>
      <c r="O78" s="25">
        <f t="shared" si="15"/>
        <v>0.4727</v>
      </c>
      <c r="P78" s="10">
        <f t="shared" si="16"/>
        <v>-1.636</v>
      </c>
      <c r="Q78" s="13">
        <f t="shared" si="17"/>
        <v>289.9</v>
      </c>
      <c r="R78" s="15">
        <f t="shared" si="18"/>
        <v>4.664</v>
      </c>
      <c r="S78" s="16">
        <f t="shared" si="19"/>
        <v>600.5</v>
      </c>
    </row>
    <row r="79" spans="1:19" ht="12.75">
      <c r="A79" s="5">
        <f t="shared" si="3"/>
        <v>62</v>
      </c>
      <c r="B79" s="5">
        <f t="shared" si="4"/>
        <v>1</v>
      </c>
      <c r="C79" s="20">
        <f t="shared" si="1"/>
        <v>0.0348</v>
      </c>
      <c r="D79" s="20">
        <f t="shared" si="2"/>
        <v>0.0352</v>
      </c>
      <c r="E79" s="5">
        <f t="shared" si="5"/>
        <v>37.695</v>
      </c>
      <c r="F79" s="5">
        <f t="shared" si="6"/>
        <v>37.912</v>
      </c>
      <c r="G79" s="23">
        <f t="shared" si="7"/>
        <v>1079.9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9.0075</v>
      </c>
      <c r="N79" s="12">
        <f t="shared" si="14"/>
        <v>519.6</v>
      </c>
      <c r="O79" s="25">
        <f t="shared" si="15"/>
        <v>0.4812</v>
      </c>
      <c r="P79" s="10">
        <f t="shared" si="16"/>
        <v>-1.7016</v>
      </c>
      <c r="Q79" s="13">
        <f t="shared" si="17"/>
        <v>288.2</v>
      </c>
      <c r="R79" s="15">
        <f t="shared" si="18"/>
        <v>4.6384</v>
      </c>
      <c r="S79" s="16">
        <f t="shared" si="19"/>
        <v>605.1</v>
      </c>
    </row>
    <row r="80" spans="1:19" ht="12.75">
      <c r="A80" s="5">
        <f t="shared" si="3"/>
        <v>63</v>
      </c>
      <c r="B80" s="5">
        <f t="shared" si="4"/>
        <v>1</v>
      </c>
      <c r="C80" s="20">
        <f t="shared" si="1"/>
        <v>0.0347</v>
      </c>
      <c r="D80" s="20">
        <f t="shared" si="2"/>
        <v>0.0353</v>
      </c>
      <c r="E80" s="5">
        <f t="shared" si="5"/>
        <v>37.581</v>
      </c>
      <c r="F80" s="5">
        <f t="shared" si="6"/>
        <v>38.012</v>
      </c>
      <c r="G80" s="23">
        <f t="shared" si="7"/>
        <v>1079.5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9.0765</v>
      </c>
      <c r="N80" s="12">
        <f t="shared" si="14"/>
        <v>528.7</v>
      </c>
      <c r="O80" s="25">
        <f t="shared" si="15"/>
        <v>0.4898</v>
      </c>
      <c r="P80" s="10">
        <f t="shared" si="16"/>
        <v>-1.7696</v>
      </c>
      <c r="Q80" s="13">
        <f t="shared" si="17"/>
        <v>286.4</v>
      </c>
      <c r="R80" s="15">
        <f t="shared" si="18"/>
        <v>4.6112</v>
      </c>
      <c r="S80" s="16">
        <f t="shared" si="19"/>
        <v>609.7</v>
      </c>
    </row>
    <row r="81" spans="1:19" ht="12.75">
      <c r="A81" s="5">
        <f t="shared" si="3"/>
        <v>64</v>
      </c>
      <c r="B81" s="5">
        <f t="shared" si="4"/>
        <v>1</v>
      </c>
      <c r="C81" s="20">
        <f t="shared" si="1"/>
        <v>0.0346</v>
      </c>
      <c r="D81" s="20">
        <f t="shared" si="2"/>
        <v>0.0354</v>
      </c>
      <c r="E81" s="5">
        <f t="shared" si="5"/>
        <v>37.459</v>
      </c>
      <c r="F81" s="5">
        <f t="shared" si="6"/>
        <v>38.106</v>
      </c>
      <c r="G81" s="23">
        <f t="shared" si="7"/>
        <v>1078.9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9.1455</v>
      </c>
      <c r="N81" s="12">
        <f t="shared" si="14"/>
        <v>537.8</v>
      </c>
      <c r="O81" s="25">
        <f t="shared" si="15"/>
        <v>0.4985</v>
      </c>
      <c r="P81" s="10">
        <f t="shared" si="16"/>
        <v>-1.8384</v>
      </c>
      <c r="Q81" s="13">
        <f t="shared" si="17"/>
        <v>284.6</v>
      </c>
      <c r="R81" s="15">
        <f t="shared" si="18"/>
        <v>4.5824</v>
      </c>
      <c r="S81" s="16">
        <f t="shared" si="19"/>
        <v>614.3</v>
      </c>
    </row>
    <row r="82" spans="1:19" ht="12.75">
      <c r="A82" s="5">
        <f t="shared" si="3"/>
        <v>65</v>
      </c>
      <c r="B82" s="5">
        <f t="shared" si="4"/>
        <v>1</v>
      </c>
      <c r="C82" s="20">
        <f aca="true" t="shared" si="20" ref="C82:C87">-(0.0001*A82)+0.041</f>
        <v>0.0345</v>
      </c>
      <c r="D82" s="20">
        <f aca="true" t="shared" si="21" ref="D82:D87">0.0001*A82+0.029</f>
        <v>0.035500000000000004</v>
      </c>
      <c r="E82" s="5">
        <f t="shared" si="5"/>
        <v>37.33</v>
      </c>
      <c r="F82" s="5">
        <f t="shared" si="6"/>
        <v>38.193</v>
      </c>
      <c r="G82" s="23">
        <f t="shared" si="7"/>
        <v>1078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9.2145</v>
      </c>
      <c r="N82" s="12">
        <f t="shared" si="14"/>
        <v>547</v>
      </c>
      <c r="O82" s="25">
        <f t="shared" si="15"/>
        <v>0.5074</v>
      </c>
      <c r="P82" s="10">
        <f t="shared" si="16"/>
        <v>-1.908</v>
      </c>
      <c r="Q82" s="13">
        <f t="shared" si="17"/>
        <v>282.7</v>
      </c>
      <c r="R82" s="15">
        <f t="shared" si="18"/>
        <v>4.5536</v>
      </c>
      <c r="S82" s="16">
        <f t="shared" si="19"/>
        <v>618.9</v>
      </c>
    </row>
    <row r="83" spans="1:19" ht="12.75">
      <c r="A83" s="5">
        <f>A82+B82</f>
        <v>66</v>
      </c>
      <c r="B83" s="5">
        <f aca="true" t="shared" si="22" ref="B83:L87">B82</f>
        <v>1</v>
      </c>
      <c r="C83" s="20">
        <f t="shared" si="20"/>
        <v>0.0344</v>
      </c>
      <c r="D83" s="20">
        <f t="shared" si="21"/>
        <v>0.0356</v>
      </c>
      <c r="E83" s="5">
        <f>ROUND((G82*C82),3)</f>
        <v>37.191</v>
      </c>
      <c r="F83" s="5">
        <f>ROUND((G82*D82),3)</f>
        <v>38.269</v>
      </c>
      <c r="G83" s="23">
        <f>ROUND((G82+B82*(E83-F83)),1)</f>
        <v>1076.9</v>
      </c>
      <c r="H83" s="5">
        <f t="shared" si="22"/>
        <v>8</v>
      </c>
      <c r="I83" s="5">
        <f t="shared" si="22"/>
        <v>0.016</v>
      </c>
      <c r="J83" s="5">
        <f t="shared" si="22"/>
        <v>0.015</v>
      </c>
      <c r="K83" s="5">
        <f t="shared" si="22"/>
        <v>0.26</v>
      </c>
      <c r="L83" s="5">
        <f t="shared" si="22"/>
        <v>0</v>
      </c>
      <c r="M83" s="10">
        <f>ROUND((S82*J82),4)</f>
        <v>9.2835</v>
      </c>
      <c r="N83" s="12">
        <f>ROUND((N82+B83*M83),1)</f>
        <v>556.3</v>
      </c>
      <c r="O83" s="25">
        <f>ROUND((N83/G83),4)</f>
        <v>0.5166</v>
      </c>
      <c r="P83" s="10">
        <f>ROUND(((K82-O82)*H82),4)</f>
        <v>-1.9792</v>
      </c>
      <c r="Q83" s="13">
        <f>ROUND((Q82+B82*P83),1)</f>
        <v>280.7</v>
      </c>
      <c r="R83" s="15">
        <f>ROUND((Q82*I82),4)</f>
        <v>4.5232</v>
      </c>
      <c r="S83" s="16">
        <f>ROUND((S82+B82*R83),1)</f>
        <v>623.4</v>
      </c>
    </row>
    <row r="84" spans="1:19" ht="12.75">
      <c r="A84" s="5">
        <f>A83+B83</f>
        <v>67</v>
      </c>
      <c r="B84" s="5">
        <f t="shared" si="22"/>
        <v>1</v>
      </c>
      <c r="C84" s="20">
        <f t="shared" si="20"/>
        <v>0.034300000000000004</v>
      </c>
      <c r="D84" s="20">
        <f t="shared" si="21"/>
        <v>0.0357</v>
      </c>
      <c r="E84" s="5">
        <f>ROUND((G83*C83),3)</f>
        <v>37.045</v>
      </c>
      <c r="F84" s="5">
        <f>ROUND((G83*D83),3)</f>
        <v>38.338</v>
      </c>
      <c r="G84" s="23">
        <f>ROUND((G83+B83*(E84-F84)),1)</f>
        <v>1075.6</v>
      </c>
      <c r="H84" s="5">
        <f t="shared" si="22"/>
        <v>8</v>
      </c>
      <c r="I84" s="5">
        <f t="shared" si="22"/>
        <v>0.016</v>
      </c>
      <c r="J84" s="5">
        <f t="shared" si="22"/>
        <v>0.015</v>
      </c>
      <c r="K84" s="5">
        <f t="shared" si="22"/>
        <v>0.26</v>
      </c>
      <c r="L84" s="5">
        <f t="shared" si="22"/>
        <v>0</v>
      </c>
      <c r="M84" s="10">
        <f>ROUND((S83*J83),4)</f>
        <v>9.351</v>
      </c>
      <c r="N84" s="12">
        <f>ROUND((N83+B84*M84),1)</f>
        <v>565.7</v>
      </c>
      <c r="O84" s="25">
        <f>ROUND((N84/G84),4)</f>
        <v>0.5259</v>
      </c>
      <c r="P84" s="10">
        <f>ROUND(((K83-O83)*H83),4)</f>
        <v>-2.0528</v>
      </c>
      <c r="Q84" s="13">
        <f>ROUND((Q83+B83*P84),1)</f>
        <v>278.6</v>
      </c>
      <c r="R84" s="15">
        <f>ROUND((Q83*I83),4)</f>
        <v>4.4912</v>
      </c>
      <c r="S84" s="16">
        <f>ROUND((S83+B83*R84),1)</f>
        <v>627.9</v>
      </c>
    </row>
    <row r="85" spans="1:19" ht="12.75">
      <c r="A85" s="5">
        <f>A84+B84</f>
        <v>68</v>
      </c>
      <c r="B85" s="5">
        <f t="shared" si="22"/>
        <v>1</v>
      </c>
      <c r="C85" s="20">
        <f t="shared" si="20"/>
        <v>0.0342</v>
      </c>
      <c r="D85" s="20">
        <f t="shared" si="21"/>
        <v>0.0358</v>
      </c>
      <c r="E85" s="5">
        <f>ROUND((G84*C84),3)</f>
        <v>36.893</v>
      </c>
      <c r="F85" s="5">
        <f>ROUND((G84*D84),3)</f>
        <v>38.399</v>
      </c>
      <c r="G85" s="23">
        <f>ROUND((G84+B84*(E85-F85)),1)</f>
        <v>1074.1</v>
      </c>
      <c r="H85" s="5">
        <f t="shared" si="22"/>
        <v>8</v>
      </c>
      <c r="I85" s="5">
        <f t="shared" si="22"/>
        <v>0.016</v>
      </c>
      <c r="J85" s="5">
        <f t="shared" si="22"/>
        <v>0.015</v>
      </c>
      <c r="K85" s="5">
        <f t="shared" si="22"/>
        <v>0.26</v>
      </c>
      <c r="L85" s="5">
        <f t="shared" si="22"/>
        <v>0</v>
      </c>
      <c r="M85" s="10">
        <f>ROUND((S84*J84),4)</f>
        <v>9.4185</v>
      </c>
      <c r="N85" s="12">
        <f>ROUND((N84+B85*M85),1)</f>
        <v>575.1</v>
      </c>
      <c r="O85" s="25">
        <f>ROUND((N85/G85),4)</f>
        <v>0.5354</v>
      </c>
      <c r="P85" s="10">
        <f>ROUND(((K84-O84)*H84),4)</f>
        <v>-2.1272</v>
      </c>
      <c r="Q85" s="13">
        <f>ROUND((Q84+B84*P85),1)</f>
        <v>276.5</v>
      </c>
      <c r="R85" s="15">
        <f>ROUND((Q84*I84),4)</f>
        <v>4.4576</v>
      </c>
      <c r="S85" s="16">
        <f>ROUND((S84+B84*R85),1)</f>
        <v>632.4</v>
      </c>
    </row>
    <row r="86" spans="1:19" ht="12.75">
      <c r="A86" s="5">
        <f>A85+B85</f>
        <v>69</v>
      </c>
      <c r="B86" s="5">
        <f t="shared" si="22"/>
        <v>1</v>
      </c>
      <c r="C86" s="20">
        <f t="shared" si="20"/>
        <v>0.0341</v>
      </c>
      <c r="D86" s="20">
        <f t="shared" si="21"/>
        <v>0.0359</v>
      </c>
      <c r="E86" s="5">
        <f>ROUND((G85*C85),3)</f>
        <v>36.734</v>
      </c>
      <c r="F86" s="5">
        <f>ROUND((G85*D85),3)</f>
        <v>38.453</v>
      </c>
      <c r="G86" s="23">
        <f>ROUND((G85+B85*(E86-F86)),1)</f>
        <v>1072.4</v>
      </c>
      <c r="H86" s="5">
        <f t="shared" si="22"/>
        <v>8</v>
      </c>
      <c r="I86" s="5">
        <f t="shared" si="22"/>
        <v>0.016</v>
      </c>
      <c r="J86" s="5">
        <f t="shared" si="22"/>
        <v>0.015</v>
      </c>
      <c r="K86" s="5">
        <f t="shared" si="22"/>
        <v>0.26</v>
      </c>
      <c r="L86" s="5">
        <f t="shared" si="22"/>
        <v>0</v>
      </c>
      <c r="M86" s="10">
        <f>ROUND((S85*J85),4)</f>
        <v>9.486</v>
      </c>
      <c r="N86" s="12">
        <f>ROUND((N85+B86*M86),1)</f>
        <v>584.6</v>
      </c>
      <c r="O86" s="25">
        <f>ROUND((N86/G86),4)</f>
        <v>0.5451</v>
      </c>
      <c r="P86" s="10">
        <f>ROUND(((K85-O85)*H85),4)</f>
        <v>-2.2032</v>
      </c>
      <c r="Q86" s="13">
        <f>ROUND((Q85+B85*P86),1)</f>
        <v>274.3</v>
      </c>
      <c r="R86" s="15">
        <f>ROUND((Q85*I85),4)</f>
        <v>4.424</v>
      </c>
      <c r="S86" s="16">
        <f>ROUND((S85+B85*R86),1)</f>
        <v>636.8</v>
      </c>
    </row>
    <row r="87" spans="1:19" ht="12.75">
      <c r="A87" s="5">
        <f>A86+B86</f>
        <v>70</v>
      </c>
      <c r="B87" s="5">
        <f t="shared" si="22"/>
        <v>1</v>
      </c>
      <c r="C87" s="20">
        <f t="shared" si="20"/>
        <v>0.034</v>
      </c>
      <c r="D87" s="20">
        <f t="shared" si="21"/>
        <v>0.036000000000000004</v>
      </c>
      <c r="E87" s="5">
        <f>ROUND((G86*C86),3)</f>
        <v>36.569</v>
      </c>
      <c r="F87" s="5">
        <f>ROUND((G86*D86),3)</f>
        <v>38.499</v>
      </c>
      <c r="G87" s="23">
        <f>ROUND((G86+B86*(E87-F87)),1)</f>
        <v>1070.5</v>
      </c>
      <c r="H87" s="5">
        <f t="shared" si="22"/>
        <v>8</v>
      </c>
      <c r="I87" s="5">
        <f t="shared" si="22"/>
        <v>0.016</v>
      </c>
      <c r="J87" s="5">
        <f t="shared" si="22"/>
        <v>0.015</v>
      </c>
      <c r="K87" s="5">
        <f t="shared" si="22"/>
        <v>0.26</v>
      </c>
      <c r="L87" s="5">
        <f t="shared" si="22"/>
        <v>0</v>
      </c>
      <c r="M87" s="10">
        <f>ROUND((S86*J86),4)</f>
        <v>9.552</v>
      </c>
      <c r="N87" s="12">
        <f>ROUND((N86+B87*M87),1)</f>
        <v>594.2</v>
      </c>
      <c r="O87" s="25">
        <f>ROUND((N87/G87),4)</f>
        <v>0.5551</v>
      </c>
      <c r="P87" s="10">
        <f>ROUND(((K86-O86)*H86),4)</f>
        <v>-2.2808</v>
      </c>
      <c r="Q87" s="13">
        <f>ROUND((Q86+B86*P87),1)</f>
        <v>272</v>
      </c>
      <c r="R87" s="15">
        <f>ROUND((Q86*I86),4)</f>
        <v>4.3888</v>
      </c>
      <c r="S87" s="16">
        <f>ROUND((S86+B86*R87),1)</f>
        <v>641.2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2010-04-06T09:07:19Z</dcterms:modified>
  <cp:category/>
  <cp:version/>
  <cp:contentType/>
  <cp:contentStatus/>
</cp:coreProperties>
</file>