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<sst xmlns="http://schemas.openxmlformats.org/spreadsheetml/2006/main" count="35" uniqueCount="33">
  <si>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16,8 Mio. GWh in 2008 (Lt. IEA)</t>
  </si>
  <si>
    <t>6,8 Mrd. Menschen</t>
  </si>
  <si>
    <t xml:space="preserve">Welt </t>
  </si>
  <si>
    <t>pro Kopf</t>
  </si>
  <si>
    <t>Wh</t>
  </si>
  <si>
    <t>Deutschland 2005</t>
  </si>
  <si>
    <t>ca.</t>
  </si>
  <si>
    <t>kWh</t>
  </si>
  <si>
    <t xml:space="preserve">Faktor E: </t>
  </si>
  <si>
    <t>Mio. Wh / p</t>
  </si>
  <si>
    <t>Faktor C</t>
  </si>
  <si>
    <t>t/MWh</t>
  </si>
  <si>
    <t>CO2-Ausstoss</t>
  </si>
  <si>
    <t>Welt</t>
  </si>
  <si>
    <t>31 Mrd. t (2007)</t>
  </si>
  <si>
    <t>Zeit</t>
  </si>
  <si>
    <t xml:space="preserve">Δt </t>
  </si>
  <si>
    <t>r</t>
  </si>
  <si>
    <t>Zb</t>
  </si>
  <si>
    <t>B_alt</t>
  </si>
  <si>
    <t>B</t>
  </si>
  <si>
    <t>fe</t>
  </si>
  <si>
    <t>Faktor</t>
  </si>
  <si>
    <t>E-alt</t>
  </si>
  <si>
    <t>Ze</t>
  </si>
  <si>
    <t>E</t>
  </si>
  <si>
    <t>fc</t>
  </si>
  <si>
    <t>Zc</t>
  </si>
  <si>
    <t>C_alt</t>
  </si>
  <si>
    <t>C</t>
  </si>
  <si>
    <t>in Milliarden</t>
  </si>
  <si>
    <t xml:space="preserve">in Mio. GWh </t>
  </si>
  <si>
    <t>in Milliarden 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</si>
</sst>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.75"/>
      <color indexed="8"/>
      <name val="Arial"/>
      <family val="0"/>
    </font>
    <font>
      <sz val="8.75"/>
      <name val="Arial"/>
      <family val="0"/>
    </font>
    <font>
      <b/>
      <sz val="8.7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Tabelle1_neu!$F$16:$F$56</c:f>
              <c:numCache>
                <c:ptCount val="41"/>
                <c:pt idx="0">
                  <c:v>6.8</c:v>
                </c:pt>
                <c:pt idx="1">
                  <c:v>6.888</c:v>
                </c:pt>
                <c:pt idx="2">
                  <c:v>6.978</c:v>
                </c:pt>
                <c:pt idx="3">
                  <c:v>7.069</c:v>
                </c:pt>
                <c:pt idx="4">
                  <c:v>7.161</c:v>
                </c:pt>
                <c:pt idx="5">
                  <c:v>7.254</c:v>
                </c:pt>
                <c:pt idx="6">
                  <c:v>7.348</c:v>
                </c:pt>
                <c:pt idx="7">
                  <c:v>7.444</c:v>
                </c:pt>
                <c:pt idx="8">
                  <c:v>7.541</c:v>
                </c:pt>
                <c:pt idx="9">
                  <c:v>7.639</c:v>
                </c:pt>
                <c:pt idx="10">
                  <c:v>7.738</c:v>
                </c:pt>
                <c:pt idx="11">
                  <c:v>7.839</c:v>
                </c:pt>
                <c:pt idx="12">
                  <c:v>7.941000000000001</c:v>
                </c:pt>
                <c:pt idx="13">
                  <c:v>8.044</c:v>
                </c:pt>
                <c:pt idx="14">
                  <c:v>8.149000000000001</c:v>
                </c:pt>
                <c:pt idx="15">
                  <c:v>8.255</c:v>
                </c:pt>
                <c:pt idx="16">
                  <c:v>8.362</c:v>
                </c:pt>
                <c:pt idx="17">
                  <c:v>8.471</c:v>
                </c:pt>
                <c:pt idx="18">
                  <c:v>8.581</c:v>
                </c:pt>
                <c:pt idx="19">
                  <c:v>8.693</c:v>
                </c:pt>
                <c:pt idx="20">
                  <c:v>8.806</c:v>
                </c:pt>
                <c:pt idx="21">
                  <c:v>8.92</c:v>
                </c:pt>
                <c:pt idx="22">
                  <c:v>9.036</c:v>
                </c:pt>
                <c:pt idx="23">
                  <c:v>9.153</c:v>
                </c:pt>
                <c:pt idx="24">
                  <c:v>9.272</c:v>
                </c:pt>
                <c:pt idx="25">
                  <c:v>9.393</c:v>
                </c:pt>
                <c:pt idx="26">
                  <c:v>9.515</c:v>
                </c:pt>
                <c:pt idx="27">
                  <c:v>9.639000000000001</c:v>
                </c:pt>
                <c:pt idx="28">
                  <c:v>9.764000000000001</c:v>
                </c:pt>
                <c:pt idx="29">
                  <c:v>9.891000000000002</c:v>
                </c:pt>
                <c:pt idx="30">
                  <c:v>10.020000000000001</c:v>
                </c:pt>
                <c:pt idx="31">
                  <c:v>10.150000000000002</c:v>
                </c:pt>
                <c:pt idx="32">
                  <c:v>10.282000000000002</c:v>
                </c:pt>
                <c:pt idx="33">
                  <c:v>10.416000000000002</c:v>
                </c:pt>
                <c:pt idx="34">
                  <c:v>10.551000000000002</c:v>
                </c:pt>
                <c:pt idx="35">
                  <c:v>10.688000000000002</c:v>
                </c:pt>
                <c:pt idx="36">
                  <c:v>10.827000000000002</c:v>
                </c:pt>
                <c:pt idx="37">
                  <c:v>10.968000000000002</c:v>
                </c:pt>
                <c:pt idx="38">
                  <c:v>11.111000000000002</c:v>
                </c:pt>
                <c:pt idx="39">
                  <c:v>11.255000000000003</c:v>
                </c:pt>
                <c:pt idx="40">
                  <c:v>11.401000000000003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Tabelle1_neu!$K$16:$K$56</c:f>
              <c:numCache>
                <c:ptCount val="41"/>
                <c:pt idx="0">
                  <c:v>16.8</c:v>
                </c:pt>
                <c:pt idx="1">
                  <c:v>17.156000000000002</c:v>
                </c:pt>
                <c:pt idx="2">
                  <c:v>17.518760000000004</c:v>
                </c:pt>
                <c:pt idx="3">
                  <c:v>17.885820000000002</c:v>
                </c:pt>
                <c:pt idx="4">
                  <c:v>18.2572</c:v>
                </c:pt>
                <c:pt idx="5">
                  <c:v>18.632920000000002</c:v>
                </c:pt>
                <c:pt idx="6">
                  <c:v>19.013</c:v>
                </c:pt>
                <c:pt idx="7">
                  <c:v>19.39996</c:v>
                </c:pt>
                <c:pt idx="8">
                  <c:v>19.79134</c:v>
                </c:pt>
                <c:pt idx="9">
                  <c:v>20.187160000000002</c:v>
                </c:pt>
                <c:pt idx="10">
                  <c:v>20.58744</c:v>
                </c:pt>
                <c:pt idx="11">
                  <c:v>20.9947</c:v>
                </c:pt>
                <c:pt idx="12">
                  <c:v>21.406480000000002</c:v>
                </c:pt>
                <c:pt idx="13">
                  <c:v>21.8228</c:v>
                </c:pt>
                <c:pt idx="14">
                  <c:v>22.246180000000003</c:v>
                </c:pt>
                <c:pt idx="15">
                  <c:v>22.674160000000004</c:v>
                </c:pt>
                <c:pt idx="16">
                  <c:v>23.106760000000005</c:v>
                </c:pt>
                <c:pt idx="17">
                  <c:v>23.546500000000005</c:v>
                </c:pt>
                <c:pt idx="18">
                  <c:v>23.990920000000006</c:v>
                </c:pt>
                <c:pt idx="19">
                  <c:v>24.442540000000005</c:v>
                </c:pt>
                <c:pt idx="20">
                  <c:v>24.898900000000005</c:v>
                </c:pt>
                <c:pt idx="21">
                  <c:v>25.360020000000006</c:v>
                </c:pt>
                <c:pt idx="22">
                  <c:v>25.828420000000005</c:v>
                </c:pt>
                <c:pt idx="23">
                  <c:v>26.301640000000006</c:v>
                </c:pt>
                <c:pt idx="24">
                  <c:v>26.782200000000007</c:v>
                </c:pt>
                <c:pt idx="25">
                  <c:v>27.270140000000005</c:v>
                </c:pt>
                <c:pt idx="26">
                  <c:v>27.763000000000005</c:v>
                </c:pt>
                <c:pt idx="27">
                  <c:v>28.263300000000005</c:v>
                </c:pt>
                <c:pt idx="28">
                  <c:v>28.768580000000004</c:v>
                </c:pt>
                <c:pt idx="29">
                  <c:v>29.281360000000003</c:v>
                </c:pt>
                <c:pt idx="30">
                  <c:v>29.801680000000005</c:v>
                </c:pt>
                <c:pt idx="31">
                  <c:v>30.327080000000006</c:v>
                </c:pt>
                <c:pt idx="32">
                  <c:v>30.860080000000007</c:v>
                </c:pt>
                <c:pt idx="33">
                  <c:v>31.400720000000007</c:v>
                </c:pt>
                <c:pt idx="34">
                  <c:v>31.946540000000006</c:v>
                </c:pt>
                <c:pt idx="35">
                  <c:v>32.500060000000005</c:v>
                </c:pt>
                <c:pt idx="36">
                  <c:v>33.06132</c:v>
                </c:pt>
                <c:pt idx="37">
                  <c:v>33.63036</c:v>
                </c:pt>
                <c:pt idx="38">
                  <c:v>34.20722000000001</c:v>
                </c:pt>
                <c:pt idx="39">
                  <c:v>34.789440000000006</c:v>
                </c:pt>
                <c:pt idx="40">
                  <c:v>35.379540000000006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Tabelle1_neu!$P$16:$P$56</c:f>
              <c:numCache>
                <c:ptCount val="41"/>
                <c:pt idx="0">
                  <c:v>31</c:v>
                </c:pt>
                <c:pt idx="1">
                  <c:v>31.491</c:v>
                </c:pt>
                <c:pt idx="2">
                  <c:v>31.991</c:v>
                </c:pt>
                <c:pt idx="3">
                  <c:v>32.495</c:v>
                </c:pt>
                <c:pt idx="4">
                  <c:v>33.003</c:v>
                </c:pt>
                <c:pt idx="5">
                  <c:v>33.516</c:v>
                </c:pt>
                <c:pt idx="6">
                  <c:v>34.033</c:v>
                </c:pt>
                <c:pt idx="7">
                  <c:v>34.559</c:v>
                </c:pt>
                <c:pt idx="8">
                  <c:v>35.089</c:v>
                </c:pt>
                <c:pt idx="9">
                  <c:v>35.623</c:v>
                </c:pt>
                <c:pt idx="10">
                  <c:v>36.162</c:v>
                </c:pt>
                <c:pt idx="11">
                  <c:v>36.71</c:v>
                </c:pt>
                <c:pt idx="12">
                  <c:v>37.262</c:v>
                </c:pt>
                <c:pt idx="13">
                  <c:v>37.818</c:v>
                </c:pt>
                <c:pt idx="14">
                  <c:v>38.383</c:v>
                </c:pt>
                <c:pt idx="15">
                  <c:v>38.952</c:v>
                </c:pt>
                <c:pt idx="16">
                  <c:v>39.526</c:v>
                </c:pt>
                <c:pt idx="17">
                  <c:v>40.108</c:v>
                </c:pt>
                <c:pt idx="18">
                  <c:v>40.695</c:v>
                </c:pt>
                <c:pt idx="19">
                  <c:v>41.291</c:v>
                </c:pt>
                <c:pt idx="20">
                  <c:v>41.891</c:v>
                </c:pt>
                <c:pt idx="21">
                  <c:v>42.495</c:v>
                </c:pt>
                <c:pt idx="22">
                  <c:v>43.108</c:v>
                </c:pt>
                <c:pt idx="23">
                  <c:v>43.725</c:v>
                </c:pt>
                <c:pt idx="24">
                  <c:v>44.351</c:v>
                </c:pt>
                <c:pt idx="25">
                  <c:v>44.986</c:v>
                </c:pt>
                <c:pt idx="26">
                  <c:v>45.625</c:v>
                </c:pt>
                <c:pt idx="27">
                  <c:v>46.273</c:v>
                </c:pt>
                <c:pt idx="28">
                  <c:v>46.925</c:v>
                </c:pt>
                <c:pt idx="29">
                  <c:v>47.586</c:v>
                </c:pt>
                <c:pt idx="30">
                  <c:v>48.256</c:v>
                </c:pt>
                <c:pt idx="31">
                  <c:v>48.93</c:v>
                </c:pt>
                <c:pt idx="32">
                  <c:v>49.613</c:v>
                </c:pt>
                <c:pt idx="33">
                  <c:v>50.305</c:v>
                </c:pt>
                <c:pt idx="34">
                  <c:v>51.001</c:v>
                </c:pt>
                <c:pt idx="35">
                  <c:v>51.706</c:v>
                </c:pt>
                <c:pt idx="36">
                  <c:v>52.419</c:v>
                </c:pt>
                <c:pt idx="37">
                  <c:v>53.141</c:v>
                </c:pt>
                <c:pt idx="38">
                  <c:v>53.872</c:v>
                </c:pt>
                <c:pt idx="39">
                  <c:v>54.607</c:v>
                </c:pt>
                <c:pt idx="40">
                  <c:v>55.351</c:v>
                </c:pt>
              </c:numCache>
            </c:numRef>
          </c:yVal>
          <c:smooth val="0"/>
        </c:ser>
        <c:axId val="32141744"/>
        <c:axId val="20840241"/>
      </c:scatterChart>
      <c:valAx>
        <c:axId val="3214174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 val="autoZero"/>
        <c:crossBetween val="midCat"/>
        <c:dispUnits/>
      </c:valAx>
      <c:valAx>
        <c:axId val="208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B_neu &lt;-- B_alt + Δt · Zb; Anfangsgröße = 7 Milliarden
E_neu &lt;-- E_alt + Δt · Ze; Anfangsgröße = 16,8 Mio. GWh Strom aus fossiler Energie
C_neu &lt;-- C_alt + Δt · Zc; Anfangsgröße = 31 Milliarden Tonnen
Δt = 1 (Interpretation 1 Jahr)
Zb = r · B, r = 0,013 Wachstumsziffer pro Person pro Jahr
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workbookViewId="0" topLeftCell="A3">
      <selection activeCell="L17" sqref="L17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customWidth="1"/>
  </cols>
  <sheetData>
    <row r="6" spans="3:7" ht="12.75">
      <c r="C6" s="1" t="s">
        <v>0</v>
      </c>
      <c r="D6" s="1"/>
      <c r="E6" s="1"/>
      <c r="F6" s="1"/>
      <c r="G6" s="1"/>
    </row>
    <row r="7" spans="3:6" ht="12.75">
      <c r="C7" s="1" t="s">
        <v>1</v>
      </c>
      <c r="D7" s="1"/>
      <c r="E7" s="1"/>
      <c r="F7" s="1"/>
    </row>
    <row r="8" spans="1:11" ht="12.75">
      <c r="A8" t="s">
        <v>2</v>
      </c>
      <c r="C8" s="1" t="s">
        <v>3</v>
      </c>
      <c r="D8" s="20">
        <f>16800000/6.8</f>
        <v>2470588.2352941176</v>
      </c>
      <c r="E8" s="20"/>
      <c r="F8" s="20"/>
      <c r="G8" t="s">
        <v>4</v>
      </c>
      <c r="K8" t="s">
        <v>5</v>
      </c>
    </row>
    <row r="9" spans="3:12" ht="12.75">
      <c r="C9" s="1" t="s">
        <v>6</v>
      </c>
      <c r="F9">
        <v>2500</v>
      </c>
      <c r="G9" t="s">
        <v>7</v>
      </c>
      <c r="K9">
        <v>7400</v>
      </c>
      <c r="L9" t="s">
        <v>7</v>
      </c>
    </row>
    <row r="10" spans="3:6" ht="12.75">
      <c r="C10" s="1" t="s">
        <v>8</v>
      </c>
      <c r="D10">
        <v>2.5</v>
      </c>
      <c r="F10" s="1" t="s">
        <v>9</v>
      </c>
    </row>
    <row r="11" spans="3:12" ht="12.75">
      <c r="C11" s="1" t="s">
        <v>10</v>
      </c>
      <c r="D11">
        <f>P16/K16</f>
        <v>1.8452380952380951</v>
      </c>
      <c r="F11" s="1" t="s">
        <v>11</v>
      </c>
      <c r="K11" s="1" t="s">
        <v>12</v>
      </c>
      <c r="L11" s="1"/>
    </row>
    <row r="12" spans="3:16" ht="12.75">
      <c r="C12" s="1"/>
      <c r="F12" s="1"/>
      <c r="K12" s="1" t="s">
        <v>13</v>
      </c>
      <c r="N12" s="1" t="s">
        <v>14</v>
      </c>
      <c r="O12" s="1"/>
      <c r="P12" s="1"/>
    </row>
    <row r="13" spans="4:7" ht="13.5" thickBot="1">
      <c r="D13" s="1"/>
      <c r="G13" s="1"/>
    </row>
    <row r="14" spans="1:16" ht="12.75">
      <c r="A14" s="2" t="s">
        <v>15</v>
      </c>
      <c r="B14" s="3" t="s">
        <v>16</v>
      </c>
      <c r="C14" s="4" t="s">
        <v>17</v>
      </c>
      <c r="D14" s="2" t="s">
        <v>18</v>
      </c>
      <c r="E14" s="4" t="s">
        <v>19</v>
      </c>
      <c r="F14" s="2" t="s">
        <v>20</v>
      </c>
      <c r="G14" s="4" t="s">
        <v>21</v>
      </c>
      <c r="H14" s="2" t="s">
        <v>22</v>
      </c>
      <c r="I14" s="4" t="s">
        <v>23</v>
      </c>
      <c r="J14" s="4" t="s">
        <v>24</v>
      </c>
      <c r="K14" s="2" t="s">
        <v>25</v>
      </c>
      <c r="L14" s="4" t="s">
        <v>26</v>
      </c>
      <c r="M14" s="4" t="s">
        <v>22</v>
      </c>
      <c r="N14" s="2" t="s">
        <v>27</v>
      </c>
      <c r="O14" s="4" t="s">
        <v>28</v>
      </c>
      <c r="P14" s="2" t="s">
        <v>29</v>
      </c>
    </row>
    <row r="15" spans="1:16" ht="26.25" thickBot="1">
      <c r="A15" s="5"/>
      <c r="B15" s="6"/>
      <c r="C15" s="7"/>
      <c r="D15" s="8"/>
      <c r="E15" s="9"/>
      <c r="F15" s="10" t="s">
        <v>30</v>
      </c>
      <c r="G15" s="9"/>
      <c r="H15" s="8"/>
      <c r="I15" s="11"/>
      <c r="J15" s="11"/>
      <c r="K15" s="12" t="s">
        <v>31</v>
      </c>
      <c r="L15" s="9"/>
      <c r="M15" s="9"/>
      <c r="N15" s="8"/>
      <c r="O15" s="9"/>
      <c r="P15" s="10" t="s">
        <v>32</v>
      </c>
    </row>
    <row r="16" spans="1:16" ht="12.75">
      <c r="A16" s="13">
        <v>0</v>
      </c>
      <c r="B16" s="14">
        <v>1</v>
      </c>
      <c r="C16" s="15">
        <v>0.013</v>
      </c>
      <c r="D16" s="15"/>
      <c r="E16" s="16"/>
      <c r="F16" s="15">
        <v>6.8</v>
      </c>
      <c r="G16" s="15">
        <v>0.02</v>
      </c>
      <c r="H16" s="15">
        <v>2.5</v>
      </c>
      <c r="I16" s="15"/>
      <c r="J16" s="15"/>
      <c r="K16" s="15">
        <v>16.8</v>
      </c>
      <c r="L16" s="15">
        <v>-0.01</v>
      </c>
      <c r="M16" s="15">
        <v>1.85</v>
      </c>
      <c r="N16" s="15"/>
      <c r="O16" s="15"/>
      <c r="P16" s="15">
        <v>31</v>
      </c>
    </row>
    <row r="17" spans="1:16" ht="12.75">
      <c r="A17" s="13">
        <f aca="true" t="shared" si="0" ref="A17:A56">A16+B16</f>
        <v>1</v>
      </c>
      <c r="B17" s="14">
        <f aca="true" t="shared" si="1" ref="B17:B56">B16</f>
        <v>1</v>
      </c>
      <c r="C17" s="14">
        <f aca="true" t="shared" si="2" ref="C17:C56">C16</f>
        <v>0.013</v>
      </c>
      <c r="D17" s="14">
        <f aca="true" t="shared" si="3" ref="D17:D56">ROUND((F16*C16),3)</f>
        <v>0.088</v>
      </c>
      <c r="E17" s="14">
        <f aca="true" t="shared" si="4" ref="E17:E56">F16</f>
        <v>6.8</v>
      </c>
      <c r="F17" s="17">
        <f aca="true" t="shared" si="5" ref="F17:F56">F16+B16*D17</f>
        <v>6.888</v>
      </c>
      <c r="G17" s="14">
        <f aca="true" t="shared" si="6" ref="G17:G56">G16</f>
        <v>0.02</v>
      </c>
      <c r="H17" s="14">
        <v>2.5</v>
      </c>
      <c r="I17" s="14">
        <f aca="true" t="shared" si="7" ref="I17:I56">K16</f>
        <v>16.8</v>
      </c>
      <c r="J17" s="14">
        <f aca="true" t="shared" si="8" ref="J17:J56">F16*G16+D17*H17</f>
        <v>0.356</v>
      </c>
      <c r="K17" s="18">
        <f aca="true" t="shared" si="9" ref="K17:K56">K16+J17</f>
        <v>17.156000000000002</v>
      </c>
      <c r="L17" s="14">
        <f aca="true" t="shared" si="10" ref="L17:L56">L16</f>
        <v>-0.01</v>
      </c>
      <c r="M17" s="14">
        <f aca="true" t="shared" si="11" ref="M17:M56">M16</f>
        <v>1.85</v>
      </c>
      <c r="N17" s="14">
        <f aca="true" t="shared" si="12" ref="N17:N56">K16*L16+J17*M17</f>
        <v>0.4905999999999999</v>
      </c>
      <c r="O17" s="14">
        <f aca="true" t="shared" si="13" ref="O17:O56">P16</f>
        <v>31</v>
      </c>
      <c r="P17" s="19">
        <f aca="true" t="shared" si="14" ref="P17:P56">ROUND((P16+B16*N17),3)</f>
        <v>31.491</v>
      </c>
    </row>
    <row r="18" spans="1:16" ht="12.75">
      <c r="A18" s="13">
        <f t="shared" si="0"/>
        <v>2</v>
      </c>
      <c r="B18" s="14">
        <f t="shared" si="1"/>
        <v>1</v>
      </c>
      <c r="C18" s="14">
        <f t="shared" si="2"/>
        <v>0.013</v>
      </c>
      <c r="D18" s="14">
        <f t="shared" si="3"/>
        <v>0.09</v>
      </c>
      <c r="E18" s="14">
        <f t="shared" si="4"/>
        <v>6.888</v>
      </c>
      <c r="F18" s="17">
        <f t="shared" si="5"/>
        <v>6.978</v>
      </c>
      <c r="G18" s="14">
        <f t="shared" si="6"/>
        <v>0.02</v>
      </c>
      <c r="H18" s="14">
        <f aca="true" t="shared" si="15" ref="H18:H56">H17</f>
        <v>2.5</v>
      </c>
      <c r="I18" s="14">
        <f t="shared" si="7"/>
        <v>17.156000000000002</v>
      </c>
      <c r="J18" s="14">
        <f t="shared" si="8"/>
        <v>0.36275999999999997</v>
      </c>
      <c r="K18" s="18">
        <f t="shared" si="9"/>
        <v>17.518760000000004</v>
      </c>
      <c r="L18" s="14">
        <f t="shared" si="10"/>
        <v>-0.01</v>
      </c>
      <c r="M18" s="14">
        <f t="shared" si="11"/>
        <v>1.85</v>
      </c>
      <c r="N18" s="14">
        <f t="shared" si="12"/>
        <v>0.49954599999999993</v>
      </c>
      <c r="O18" s="14">
        <f t="shared" si="13"/>
        <v>31.491</v>
      </c>
      <c r="P18" s="19">
        <f t="shared" si="14"/>
        <v>31.991</v>
      </c>
    </row>
    <row r="19" spans="1:16" ht="12.75">
      <c r="A19" s="13">
        <f t="shared" si="0"/>
        <v>3</v>
      </c>
      <c r="B19" s="14">
        <f t="shared" si="1"/>
        <v>1</v>
      </c>
      <c r="C19" s="14">
        <f t="shared" si="2"/>
        <v>0.013</v>
      </c>
      <c r="D19" s="14">
        <f t="shared" si="3"/>
        <v>0.091</v>
      </c>
      <c r="E19" s="14">
        <f t="shared" si="4"/>
        <v>6.978</v>
      </c>
      <c r="F19" s="17">
        <f t="shared" si="5"/>
        <v>7.069</v>
      </c>
      <c r="G19" s="14">
        <f t="shared" si="6"/>
        <v>0.02</v>
      </c>
      <c r="H19" s="14">
        <f t="shared" si="15"/>
        <v>2.5</v>
      </c>
      <c r="I19" s="14">
        <f t="shared" si="7"/>
        <v>17.518760000000004</v>
      </c>
      <c r="J19" s="14">
        <f t="shared" si="8"/>
        <v>0.36705999999999994</v>
      </c>
      <c r="K19" s="18">
        <f t="shared" si="9"/>
        <v>17.885820000000002</v>
      </c>
      <c r="L19" s="14">
        <f t="shared" si="10"/>
        <v>-0.01</v>
      </c>
      <c r="M19" s="14">
        <f t="shared" si="11"/>
        <v>1.85</v>
      </c>
      <c r="N19" s="14">
        <f t="shared" si="12"/>
        <v>0.5038733999999998</v>
      </c>
      <c r="O19" s="14">
        <f t="shared" si="13"/>
        <v>31.991</v>
      </c>
      <c r="P19" s="19">
        <f t="shared" si="14"/>
        <v>32.495</v>
      </c>
    </row>
    <row r="20" spans="1:16" ht="12.75">
      <c r="A20" s="13">
        <f t="shared" si="0"/>
        <v>4</v>
      </c>
      <c r="B20" s="14">
        <f t="shared" si="1"/>
        <v>1</v>
      </c>
      <c r="C20" s="14">
        <f t="shared" si="2"/>
        <v>0.013</v>
      </c>
      <c r="D20" s="14">
        <f t="shared" si="3"/>
        <v>0.092</v>
      </c>
      <c r="E20" s="14">
        <f t="shared" si="4"/>
        <v>7.069</v>
      </c>
      <c r="F20" s="17">
        <f t="shared" si="5"/>
        <v>7.161</v>
      </c>
      <c r="G20" s="14">
        <f t="shared" si="6"/>
        <v>0.02</v>
      </c>
      <c r="H20" s="14">
        <f t="shared" si="15"/>
        <v>2.5</v>
      </c>
      <c r="I20" s="14">
        <f t="shared" si="7"/>
        <v>17.885820000000002</v>
      </c>
      <c r="J20" s="14">
        <f t="shared" si="8"/>
        <v>0.37138</v>
      </c>
      <c r="K20" s="18">
        <f t="shared" si="9"/>
        <v>18.2572</v>
      </c>
      <c r="L20" s="14">
        <f t="shared" si="10"/>
        <v>-0.01</v>
      </c>
      <c r="M20" s="14">
        <f t="shared" si="11"/>
        <v>1.85</v>
      </c>
      <c r="N20" s="14">
        <f t="shared" si="12"/>
        <v>0.5081948000000001</v>
      </c>
      <c r="O20" s="14">
        <f t="shared" si="13"/>
        <v>32.495</v>
      </c>
      <c r="P20" s="19">
        <f t="shared" si="14"/>
        <v>33.003</v>
      </c>
    </row>
    <row r="21" spans="1:16" ht="12.75">
      <c r="A21" s="13">
        <f t="shared" si="0"/>
        <v>5</v>
      </c>
      <c r="B21" s="14">
        <f t="shared" si="1"/>
        <v>1</v>
      </c>
      <c r="C21" s="14">
        <f t="shared" si="2"/>
        <v>0.013</v>
      </c>
      <c r="D21" s="14">
        <f t="shared" si="3"/>
        <v>0.093</v>
      </c>
      <c r="E21" s="14">
        <f t="shared" si="4"/>
        <v>7.161</v>
      </c>
      <c r="F21" s="17">
        <f t="shared" si="5"/>
        <v>7.254</v>
      </c>
      <c r="G21" s="14">
        <f t="shared" si="6"/>
        <v>0.02</v>
      </c>
      <c r="H21" s="14">
        <f t="shared" si="15"/>
        <v>2.5</v>
      </c>
      <c r="I21" s="14">
        <f t="shared" si="7"/>
        <v>18.2572</v>
      </c>
      <c r="J21" s="14">
        <f t="shared" si="8"/>
        <v>0.37571999999999994</v>
      </c>
      <c r="K21" s="18">
        <f t="shared" si="9"/>
        <v>18.632920000000002</v>
      </c>
      <c r="L21" s="14">
        <f t="shared" si="10"/>
        <v>-0.01</v>
      </c>
      <c r="M21" s="14">
        <f t="shared" si="11"/>
        <v>1.85</v>
      </c>
      <c r="N21" s="14">
        <f t="shared" si="12"/>
        <v>0.51251</v>
      </c>
      <c r="O21" s="14">
        <f t="shared" si="13"/>
        <v>33.003</v>
      </c>
      <c r="P21" s="19">
        <f t="shared" si="14"/>
        <v>33.516</v>
      </c>
    </row>
    <row r="22" spans="1:16" ht="12.75">
      <c r="A22" s="13">
        <f t="shared" si="0"/>
        <v>6</v>
      </c>
      <c r="B22" s="14">
        <f t="shared" si="1"/>
        <v>1</v>
      </c>
      <c r="C22" s="14">
        <f t="shared" si="2"/>
        <v>0.013</v>
      </c>
      <c r="D22" s="14">
        <f t="shared" si="3"/>
        <v>0.094</v>
      </c>
      <c r="E22" s="14">
        <f t="shared" si="4"/>
        <v>7.254</v>
      </c>
      <c r="F22" s="17">
        <f t="shared" si="5"/>
        <v>7.348</v>
      </c>
      <c r="G22" s="14">
        <f t="shared" si="6"/>
        <v>0.02</v>
      </c>
      <c r="H22" s="14">
        <f t="shared" si="15"/>
        <v>2.5</v>
      </c>
      <c r="I22" s="14">
        <f t="shared" si="7"/>
        <v>18.632920000000002</v>
      </c>
      <c r="J22" s="14">
        <f t="shared" si="8"/>
        <v>0.38008</v>
      </c>
      <c r="K22" s="18">
        <f t="shared" si="9"/>
        <v>19.013</v>
      </c>
      <c r="L22" s="14">
        <f t="shared" si="10"/>
        <v>-0.01</v>
      </c>
      <c r="M22" s="14">
        <f t="shared" si="11"/>
        <v>1.85</v>
      </c>
      <c r="N22" s="14">
        <f t="shared" si="12"/>
        <v>0.5168188</v>
      </c>
      <c r="O22" s="14">
        <f t="shared" si="13"/>
        <v>33.516</v>
      </c>
      <c r="P22" s="19">
        <f t="shared" si="14"/>
        <v>34.033</v>
      </c>
    </row>
    <row r="23" spans="1:16" ht="12.75">
      <c r="A23" s="13">
        <f t="shared" si="0"/>
        <v>7</v>
      </c>
      <c r="B23" s="14">
        <f t="shared" si="1"/>
        <v>1</v>
      </c>
      <c r="C23" s="14">
        <f t="shared" si="2"/>
        <v>0.013</v>
      </c>
      <c r="D23" s="14">
        <f t="shared" si="3"/>
        <v>0.096</v>
      </c>
      <c r="E23" s="14">
        <f t="shared" si="4"/>
        <v>7.348</v>
      </c>
      <c r="F23" s="17">
        <f t="shared" si="5"/>
        <v>7.444</v>
      </c>
      <c r="G23" s="14">
        <f t="shared" si="6"/>
        <v>0.02</v>
      </c>
      <c r="H23" s="14">
        <f t="shared" si="15"/>
        <v>2.5</v>
      </c>
      <c r="I23" s="14">
        <f t="shared" si="7"/>
        <v>19.013</v>
      </c>
      <c r="J23" s="14">
        <f t="shared" si="8"/>
        <v>0.38695999999999997</v>
      </c>
      <c r="K23" s="18">
        <f t="shared" si="9"/>
        <v>19.39996</v>
      </c>
      <c r="L23" s="14">
        <f t="shared" si="10"/>
        <v>-0.01</v>
      </c>
      <c r="M23" s="14">
        <f t="shared" si="11"/>
        <v>1.85</v>
      </c>
      <c r="N23" s="14">
        <f t="shared" si="12"/>
        <v>0.5257459999999999</v>
      </c>
      <c r="O23" s="14">
        <f t="shared" si="13"/>
        <v>34.033</v>
      </c>
      <c r="P23" s="19">
        <f t="shared" si="14"/>
        <v>34.559</v>
      </c>
    </row>
    <row r="24" spans="1:16" ht="12.75">
      <c r="A24" s="13">
        <f t="shared" si="0"/>
        <v>8</v>
      </c>
      <c r="B24" s="14">
        <f t="shared" si="1"/>
        <v>1</v>
      </c>
      <c r="C24" s="14">
        <f t="shared" si="2"/>
        <v>0.013</v>
      </c>
      <c r="D24" s="14">
        <f t="shared" si="3"/>
        <v>0.097</v>
      </c>
      <c r="E24" s="14">
        <f t="shared" si="4"/>
        <v>7.444</v>
      </c>
      <c r="F24" s="17">
        <f t="shared" si="5"/>
        <v>7.541</v>
      </c>
      <c r="G24" s="14">
        <f t="shared" si="6"/>
        <v>0.02</v>
      </c>
      <c r="H24" s="14">
        <f t="shared" si="15"/>
        <v>2.5</v>
      </c>
      <c r="I24" s="14">
        <f t="shared" si="7"/>
        <v>19.39996</v>
      </c>
      <c r="J24" s="14">
        <f t="shared" si="8"/>
        <v>0.39138</v>
      </c>
      <c r="K24" s="18">
        <f t="shared" si="9"/>
        <v>19.79134</v>
      </c>
      <c r="L24" s="14">
        <f t="shared" si="10"/>
        <v>-0.01</v>
      </c>
      <c r="M24" s="14">
        <f t="shared" si="11"/>
        <v>1.85</v>
      </c>
      <c r="N24" s="14">
        <f t="shared" si="12"/>
        <v>0.5300534000000001</v>
      </c>
      <c r="O24" s="14">
        <f t="shared" si="13"/>
        <v>34.559</v>
      </c>
      <c r="P24" s="19">
        <f t="shared" si="14"/>
        <v>35.089</v>
      </c>
    </row>
    <row r="25" spans="1:16" ht="12.75">
      <c r="A25" s="13">
        <f t="shared" si="0"/>
        <v>9</v>
      </c>
      <c r="B25" s="14">
        <f t="shared" si="1"/>
        <v>1</v>
      </c>
      <c r="C25" s="14">
        <f t="shared" si="2"/>
        <v>0.013</v>
      </c>
      <c r="D25" s="14">
        <f t="shared" si="3"/>
        <v>0.098</v>
      </c>
      <c r="E25" s="14">
        <f t="shared" si="4"/>
        <v>7.541</v>
      </c>
      <c r="F25" s="17">
        <f t="shared" si="5"/>
        <v>7.639</v>
      </c>
      <c r="G25" s="14">
        <f t="shared" si="6"/>
        <v>0.02</v>
      </c>
      <c r="H25" s="14">
        <f t="shared" si="15"/>
        <v>2.5</v>
      </c>
      <c r="I25" s="14">
        <f t="shared" si="7"/>
        <v>19.79134</v>
      </c>
      <c r="J25" s="14">
        <f t="shared" si="8"/>
        <v>0.39582</v>
      </c>
      <c r="K25" s="18">
        <f t="shared" si="9"/>
        <v>20.187160000000002</v>
      </c>
      <c r="L25" s="14">
        <f t="shared" si="10"/>
        <v>-0.01</v>
      </c>
      <c r="M25" s="14">
        <f t="shared" si="11"/>
        <v>1.85</v>
      </c>
      <c r="N25" s="14">
        <f t="shared" si="12"/>
        <v>0.5343536</v>
      </c>
      <c r="O25" s="14">
        <f t="shared" si="13"/>
        <v>35.089</v>
      </c>
      <c r="P25" s="19">
        <f t="shared" si="14"/>
        <v>35.623</v>
      </c>
    </row>
    <row r="26" spans="1:16" ht="12.75">
      <c r="A26" s="13">
        <f t="shared" si="0"/>
        <v>10</v>
      </c>
      <c r="B26" s="14">
        <f t="shared" si="1"/>
        <v>1</v>
      </c>
      <c r="C26" s="14">
        <f t="shared" si="2"/>
        <v>0.013</v>
      </c>
      <c r="D26" s="14">
        <f t="shared" si="3"/>
        <v>0.099</v>
      </c>
      <c r="E26" s="14">
        <f t="shared" si="4"/>
        <v>7.639</v>
      </c>
      <c r="F26" s="17">
        <f t="shared" si="5"/>
        <v>7.738</v>
      </c>
      <c r="G26" s="14">
        <f t="shared" si="6"/>
        <v>0.02</v>
      </c>
      <c r="H26" s="14">
        <f t="shared" si="15"/>
        <v>2.5</v>
      </c>
      <c r="I26" s="14">
        <f t="shared" si="7"/>
        <v>20.187160000000002</v>
      </c>
      <c r="J26" s="14">
        <f t="shared" si="8"/>
        <v>0.40027999999999997</v>
      </c>
      <c r="K26" s="18">
        <f t="shared" si="9"/>
        <v>20.58744</v>
      </c>
      <c r="L26" s="14">
        <f t="shared" si="10"/>
        <v>-0.01</v>
      </c>
      <c r="M26" s="14">
        <f t="shared" si="11"/>
        <v>1.85</v>
      </c>
      <c r="N26" s="14">
        <f t="shared" si="12"/>
        <v>0.5386464</v>
      </c>
      <c r="O26" s="14">
        <f t="shared" si="13"/>
        <v>35.623</v>
      </c>
      <c r="P26" s="19">
        <f t="shared" si="14"/>
        <v>36.162</v>
      </c>
    </row>
    <row r="27" spans="1:16" ht="12.75">
      <c r="A27" s="13">
        <f t="shared" si="0"/>
        <v>11</v>
      </c>
      <c r="B27" s="14">
        <f t="shared" si="1"/>
        <v>1</v>
      </c>
      <c r="C27" s="14">
        <f t="shared" si="2"/>
        <v>0.013</v>
      </c>
      <c r="D27" s="14">
        <f t="shared" si="3"/>
        <v>0.101</v>
      </c>
      <c r="E27" s="14">
        <f t="shared" si="4"/>
        <v>7.738</v>
      </c>
      <c r="F27" s="17">
        <f t="shared" si="5"/>
        <v>7.839</v>
      </c>
      <c r="G27" s="14">
        <f t="shared" si="6"/>
        <v>0.02</v>
      </c>
      <c r="H27" s="14">
        <f t="shared" si="15"/>
        <v>2.5</v>
      </c>
      <c r="I27" s="14">
        <f t="shared" si="7"/>
        <v>20.58744</v>
      </c>
      <c r="J27" s="14">
        <f t="shared" si="8"/>
        <v>0.40726</v>
      </c>
      <c r="K27" s="18">
        <f t="shared" si="9"/>
        <v>20.9947</v>
      </c>
      <c r="L27" s="14">
        <f t="shared" si="10"/>
        <v>-0.01</v>
      </c>
      <c r="M27" s="14">
        <f t="shared" si="11"/>
        <v>1.85</v>
      </c>
      <c r="N27" s="14">
        <f t="shared" si="12"/>
        <v>0.5475566000000001</v>
      </c>
      <c r="O27" s="14">
        <f t="shared" si="13"/>
        <v>36.162</v>
      </c>
      <c r="P27" s="19">
        <f t="shared" si="14"/>
        <v>36.71</v>
      </c>
    </row>
    <row r="28" spans="1:16" ht="12.75">
      <c r="A28" s="13">
        <f t="shared" si="0"/>
        <v>12</v>
      </c>
      <c r="B28" s="14">
        <f t="shared" si="1"/>
        <v>1</v>
      </c>
      <c r="C28" s="14">
        <f t="shared" si="2"/>
        <v>0.013</v>
      </c>
      <c r="D28" s="14">
        <f t="shared" si="3"/>
        <v>0.102</v>
      </c>
      <c r="E28" s="14">
        <f t="shared" si="4"/>
        <v>7.839</v>
      </c>
      <c r="F28" s="17">
        <f t="shared" si="5"/>
        <v>7.941000000000001</v>
      </c>
      <c r="G28" s="14">
        <f t="shared" si="6"/>
        <v>0.02</v>
      </c>
      <c r="H28" s="14">
        <f t="shared" si="15"/>
        <v>2.5</v>
      </c>
      <c r="I28" s="14">
        <f t="shared" si="7"/>
        <v>20.9947</v>
      </c>
      <c r="J28" s="14">
        <f t="shared" si="8"/>
        <v>0.41178000000000003</v>
      </c>
      <c r="K28" s="18">
        <f t="shared" si="9"/>
        <v>21.406480000000002</v>
      </c>
      <c r="L28" s="14">
        <f t="shared" si="10"/>
        <v>-0.01</v>
      </c>
      <c r="M28" s="14">
        <f t="shared" si="11"/>
        <v>1.85</v>
      </c>
      <c r="N28" s="14">
        <f t="shared" si="12"/>
        <v>0.5518460000000001</v>
      </c>
      <c r="O28" s="14">
        <f t="shared" si="13"/>
        <v>36.71</v>
      </c>
      <c r="P28" s="19">
        <f t="shared" si="14"/>
        <v>37.262</v>
      </c>
    </row>
    <row r="29" spans="1:16" ht="12.75">
      <c r="A29" s="13">
        <f t="shared" si="0"/>
        <v>13</v>
      </c>
      <c r="B29" s="14">
        <f t="shared" si="1"/>
        <v>1</v>
      </c>
      <c r="C29" s="14">
        <f t="shared" si="2"/>
        <v>0.013</v>
      </c>
      <c r="D29" s="14">
        <f t="shared" si="3"/>
        <v>0.103</v>
      </c>
      <c r="E29" s="14">
        <f t="shared" si="4"/>
        <v>7.941000000000001</v>
      </c>
      <c r="F29" s="17">
        <f t="shared" si="5"/>
        <v>8.044</v>
      </c>
      <c r="G29" s="14">
        <f t="shared" si="6"/>
        <v>0.02</v>
      </c>
      <c r="H29" s="14">
        <f t="shared" si="15"/>
        <v>2.5</v>
      </c>
      <c r="I29" s="14">
        <f t="shared" si="7"/>
        <v>21.406480000000002</v>
      </c>
      <c r="J29" s="14">
        <f t="shared" si="8"/>
        <v>0.41632</v>
      </c>
      <c r="K29" s="18">
        <f t="shared" si="9"/>
        <v>21.8228</v>
      </c>
      <c r="L29" s="14">
        <f t="shared" si="10"/>
        <v>-0.01</v>
      </c>
      <c r="M29" s="14">
        <f t="shared" si="11"/>
        <v>1.85</v>
      </c>
      <c r="N29" s="14">
        <f t="shared" si="12"/>
        <v>0.5561272</v>
      </c>
      <c r="O29" s="14">
        <f t="shared" si="13"/>
        <v>37.262</v>
      </c>
      <c r="P29" s="19">
        <f t="shared" si="14"/>
        <v>37.818</v>
      </c>
    </row>
    <row r="30" spans="1:16" ht="12.75">
      <c r="A30" s="13">
        <f t="shared" si="0"/>
        <v>14</v>
      </c>
      <c r="B30" s="14">
        <f t="shared" si="1"/>
        <v>1</v>
      </c>
      <c r="C30" s="14">
        <f t="shared" si="2"/>
        <v>0.013</v>
      </c>
      <c r="D30" s="14">
        <f t="shared" si="3"/>
        <v>0.105</v>
      </c>
      <c r="E30" s="14">
        <f t="shared" si="4"/>
        <v>8.044</v>
      </c>
      <c r="F30" s="17">
        <f t="shared" si="5"/>
        <v>8.149000000000001</v>
      </c>
      <c r="G30" s="14">
        <f t="shared" si="6"/>
        <v>0.02</v>
      </c>
      <c r="H30" s="14">
        <f t="shared" si="15"/>
        <v>2.5</v>
      </c>
      <c r="I30" s="14">
        <f t="shared" si="7"/>
        <v>21.8228</v>
      </c>
      <c r="J30" s="14">
        <f t="shared" si="8"/>
        <v>0.42338000000000003</v>
      </c>
      <c r="K30" s="18">
        <f t="shared" si="9"/>
        <v>22.246180000000003</v>
      </c>
      <c r="L30" s="14">
        <f t="shared" si="10"/>
        <v>-0.01</v>
      </c>
      <c r="M30" s="14">
        <f t="shared" si="11"/>
        <v>1.85</v>
      </c>
      <c r="N30" s="14">
        <f t="shared" si="12"/>
        <v>0.5650250000000001</v>
      </c>
      <c r="O30" s="14">
        <f t="shared" si="13"/>
        <v>37.818</v>
      </c>
      <c r="P30" s="19">
        <f t="shared" si="14"/>
        <v>38.383</v>
      </c>
    </row>
    <row r="31" spans="1:16" ht="12.75">
      <c r="A31" s="13">
        <f t="shared" si="0"/>
        <v>15</v>
      </c>
      <c r="B31" s="14">
        <f t="shared" si="1"/>
        <v>1</v>
      </c>
      <c r="C31" s="14">
        <f t="shared" si="2"/>
        <v>0.013</v>
      </c>
      <c r="D31" s="14">
        <f t="shared" si="3"/>
        <v>0.106</v>
      </c>
      <c r="E31" s="14">
        <f t="shared" si="4"/>
        <v>8.149000000000001</v>
      </c>
      <c r="F31" s="17">
        <f t="shared" si="5"/>
        <v>8.255</v>
      </c>
      <c r="G31" s="14">
        <f t="shared" si="6"/>
        <v>0.02</v>
      </c>
      <c r="H31" s="14">
        <f t="shared" si="15"/>
        <v>2.5</v>
      </c>
      <c r="I31" s="14">
        <f t="shared" si="7"/>
        <v>22.246180000000003</v>
      </c>
      <c r="J31" s="14">
        <f t="shared" si="8"/>
        <v>0.42798</v>
      </c>
      <c r="K31" s="18">
        <f t="shared" si="9"/>
        <v>22.674160000000004</v>
      </c>
      <c r="L31" s="14">
        <f t="shared" si="10"/>
        <v>-0.01</v>
      </c>
      <c r="M31" s="14">
        <f t="shared" si="11"/>
        <v>1.85</v>
      </c>
      <c r="N31" s="14">
        <f t="shared" si="12"/>
        <v>0.5693012000000001</v>
      </c>
      <c r="O31" s="14">
        <f t="shared" si="13"/>
        <v>38.383</v>
      </c>
      <c r="P31" s="19">
        <f t="shared" si="14"/>
        <v>38.952</v>
      </c>
    </row>
    <row r="32" spans="1:16" ht="12.75">
      <c r="A32" s="13">
        <f t="shared" si="0"/>
        <v>16</v>
      </c>
      <c r="B32" s="14">
        <f t="shared" si="1"/>
        <v>1</v>
      </c>
      <c r="C32" s="14">
        <f t="shared" si="2"/>
        <v>0.013</v>
      </c>
      <c r="D32" s="14">
        <f t="shared" si="3"/>
        <v>0.107</v>
      </c>
      <c r="E32" s="14">
        <f t="shared" si="4"/>
        <v>8.255</v>
      </c>
      <c r="F32" s="17">
        <f t="shared" si="5"/>
        <v>8.362</v>
      </c>
      <c r="G32" s="14">
        <f t="shared" si="6"/>
        <v>0.02</v>
      </c>
      <c r="H32" s="14">
        <f t="shared" si="15"/>
        <v>2.5</v>
      </c>
      <c r="I32" s="14">
        <f t="shared" si="7"/>
        <v>22.674160000000004</v>
      </c>
      <c r="J32" s="14">
        <f t="shared" si="8"/>
        <v>0.43260000000000004</v>
      </c>
      <c r="K32" s="18">
        <f t="shared" si="9"/>
        <v>23.106760000000005</v>
      </c>
      <c r="L32" s="14">
        <f t="shared" si="10"/>
        <v>-0.01</v>
      </c>
      <c r="M32" s="14">
        <f t="shared" si="11"/>
        <v>1.85</v>
      </c>
      <c r="N32" s="14">
        <f t="shared" si="12"/>
        <v>0.5735684000000001</v>
      </c>
      <c r="O32" s="14">
        <f t="shared" si="13"/>
        <v>38.952</v>
      </c>
      <c r="P32" s="19">
        <f t="shared" si="14"/>
        <v>39.526</v>
      </c>
    </row>
    <row r="33" spans="1:16" ht="12.75">
      <c r="A33" s="13">
        <f t="shared" si="0"/>
        <v>17</v>
      </c>
      <c r="B33" s="14">
        <f t="shared" si="1"/>
        <v>1</v>
      </c>
      <c r="C33" s="14">
        <f t="shared" si="2"/>
        <v>0.013</v>
      </c>
      <c r="D33" s="14">
        <f t="shared" si="3"/>
        <v>0.109</v>
      </c>
      <c r="E33" s="14">
        <f t="shared" si="4"/>
        <v>8.362</v>
      </c>
      <c r="F33" s="17">
        <f t="shared" si="5"/>
        <v>8.471</v>
      </c>
      <c r="G33" s="14">
        <f t="shared" si="6"/>
        <v>0.02</v>
      </c>
      <c r="H33" s="14">
        <f t="shared" si="15"/>
        <v>2.5</v>
      </c>
      <c r="I33" s="14">
        <f t="shared" si="7"/>
        <v>23.106760000000005</v>
      </c>
      <c r="J33" s="14">
        <f t="shared" si="8"/>
        <v>0.43974</v>
      </c>
      <c r="K33" s="18">
        <f t="shared" si="9"/>
        <v>23.546500000000005</v>
      </c>
      <c r="L33" s="14">
        <f t="shared" si="10"/>
        <v>-0.01</v>
      </c>
      <c r="M33" s="14">
        <f t="shared" si="11"/>
        <v>1.85</v>
      </c>
      <c r="N33" s="14">
        <f t="shared" si="12"/>
        <v>0.5824514000000001</v>
      </c>
      <c r="O33" s="14">
        <f t="shared" si="13"/>
        <v>39.526</v>
      </c>
      <c r="P33" s="19">
        <f t="shared" si="14"/>
        <v>40.108</v>
      </c>
    </row>
    <row r="34" spans="1:16" ht="12.75">
      <c r="A34" s="13">
        <f t="shared" si="0"/>
        <v>18</v>
      </c>
      <c r="B34" s="14">
        <f t="shared" si="1"/>
        <v>1</v>
      </c>
      <c r="C34" s="14">
        <f t="shared" si="2"/>
        <v>0.013</v>
      </c>
      <c r="D34" s="14">
        <f t="shared" si="3"/>
        <v>0.11</v>
      </c>
      <c r="E34" s="14">
        <f t="shared" si="4"/>
        <v>8.471</v>
      </c>
      <c r="F34" s="17">
        <f t="shared" si="5"/>
        <v>8.581</v>
      </c>
      <c r="G34" s="14">
        <f t="shared" si="6"/>
        <v>0.02</v>
      </c>
      <c r="H34" s="14">
        <f t="shared" si="15"/>
        <v>2.5</v>
      </c>
      <c r="I34" s="14">
        <f t="shared" si="7"/>
        <v>23.546500000000005</v>
      </c>
      <c r="J34" s="14">
        <f t="shared" si="8"/>
        <v>0.44442000000000004</v>
      </c>
      <c r="K34" s="18">
        <f t="shared" si="9"/>
        <v>23.990920000000006</v>
      </c>
      <c r="L34" s="14">
        <f t="shared" si="10"/>
        <v>-0.01</v>
      </c>
      <c r="M34" s="14">
        <f t="shared" si="11"/>
        <v>1.85</v>
      </c>
      <c r="N34" s="14">
        <f t="shared" si="12"/>
        <v>0.5867120000000001</v>
      </c>
      <c r="O34" s="14">
        <f t="shared" si="13"/>
        <v>40.108</v>
      </c>
      <c r="P34" s="19">
        <f t="shared" si="14"/>
        <v>40.695</v>
      </c>
    </row>
    <row r="35" spans="1:16" ht="12.75">
      <c r="A35" s="13">
        <f t="shared" si="0"/>
        <v>19</v>
      </c>
      <c r="B35" s="14">
        <f t="shared" si="1"/>
        <v>1</v>
      </c>
      <c r="C35" s="14">
        <f t="shared" si="2"/>
        <v>0.013</v>
      </c>
      <c r="D35" s="14">
        <f t="shared" si="3"/>
        <v>0.112</v>
      </c>
      <c r="E35" s="14">
        <f t="shared" si="4"/>
        <v>8.581</v>
      </c>
      <c r="F35" s="17">
        <f t="shared" si="5"/>
        <v>8.693</v>
      </c>
      <c r="G35" s="14">
        <f t="shared" si="6"/>
        <v>0.02</v>
      </c>
      <c r="H35" s="14">
        <f t="shared" si="15"/>
        <v>2.5</v>
      </c>
      <c r="I35" s="14">
        <f t="shared" si="7"/>
        <v>23.990920000000006</v>
      </c>
      <c r="J35" s="14">
        <f t="shared" si="8"/>
        <v>0.45162</v>
      </c>
      <c r="K35" s="18">
        <f t="shared" si="9"/>
        <v>24.442540000000005</v>
      </c>
      <c r="L35" s="14">
        <f t="shared" si="10"/>
        <v>-0.01</v>
      </c>
      <c r="M35" s="14">
        <f t="shared" si="11"/>
        <v>1.85</v>
      </c>
      <c r="N35" s="14">
        <f t="shared" si="12"/>
        <v>0.5955878</v>
      </c>
      <c r="O35" s="14">
        <f t="shared" si="13"/>
        <v>40.695</v>
      </c>
      <c r="P35" s="19">
        <f t="shared" si="14"/>
        <v>41.291</v>
      </c>
    </row>
    <row r="36" spans="1:16" ht="12.75">
      <c r="A36" s="13">
        <f t="shared" si="0"/>
        <v>20</v>
      </c>
      <c r="B36" s="14">
        <f t="shared" si="1"/>
        <v>1</v>
      </c>
      <c r="C36" s="14">
        <f t="shared" si="2"/>
        <v>0.013</v>
      </c>
      <c r="D36" s="14">
        <f t="shared" si="3"/>
        <v>0.113</v>
      </c>
      <c r="E36" s="14">
        <f t="shared" si="4"/>
        <v>8.693</v>
      </c>
      <c r="F36" s="17">
        <f t="shared" si="5"/>
        <v>8.806</v>
      </c>
      <c r="G36" s="14">
        <f t="shared" si="6"/>
        <v>0.02</v>
      </c>
      <c r="H36" s="14">
        <f t="shared" si="15"/>
        <v>2.5</v>
      </c>
      <c r="I36" s="14">
        <f t="shared" si="7"/>
        <v>24.442540000000005</v>
      </c>
      <c r="J36" s="14">
        <f t="shared" si="8"/>
        <v>0.45636</v>
      </c>
      <c r="K36" s="18">
        <f t="shared" si="9"/>
        <v>24.898900000000005</v>
      </c>
      <c r="L36" s="14">
        <f t="shared" si="10"/>
        <v>-0.01</v>
      </c>
      <c r="M36" s="14">
        <f t="shared" si="11"/>
        <v>1.85</v>
      </c>
      <c r="N36" s="14">
        <f t="shared" si="12"/>
        <v>0.5998406000000001</v>
      </c>
      <c r="O36" s="14">
        <f t="shared" si="13"/>
        <v>41.291</v>
      </c>
      <c r="P36" s="19">
        <f t="shared" si="14"/>
        <v>41.891</v>
      </c>
    </row>
    <row r="37" spans="1:16" ht="12.75">
      <c r="A37" s="13">
        <f t="shared" si="0"/>
        <v>21</v>
      </c>
      <c r="B37" s="14">
        <f t="shared" si="1"/>
        <v>1</v>
      </c>
      <c r="C37" s="14">
        <f t="shared" si="2"/>
        <v>0.013</v>
      </c>
      <c r="D37" s="14">
        <f t="shared" si="3"/>
        <v>0.114</v>
      </c>
      <c r="E37" s="14">
        <f t="shared" si="4"/>
        <v>8.806</v>
      </c>
      <c r="F37" s="17">
        <f t="shared" si="5"/>
        <v>8.92</v>
      </c>
      <c r="G37" s="14">
        <f t="shared" si="6"/>
        <v>0.02</v>
      </c>
      <c r="H37" s="14">
        <f t="shared" si="15"/>
        <v>2.5</v>
      </c>
      <c r="I37" s="14">
        <f t="shared" si="7"/>
        <v>24.898900000000005</v>
      </c>
      <c r="J37" s="14">
        <f t="shared" si="8"/>
        <v>0.46112000000000003</v>
      </c>
      <c r="K37" s="18">
        <f t="shared" si="9"/>
        <v>25.360020000000006</v>
      </c>
      <c r="L37" s="14">
        <f t="shared" si="10"/>
        <v>-0.01</v>
      </c>
      <c r="M37" s="14">
        <f t="shared" si="11"/>
        <v>1.85</v>
      </c>
      <c r="N37" s="14">
        <f t="shared" si="12"/>
        <v>0.604083</v>
      </c>
      <c r="O37" s="14">
        <f t="shared" si="13"/>
        <v>41.891</v>
      </c>
      <c r="P37" s="19">
        <f t="shared" si="14"/>
        <v>42.495</v>
      </c>
    </row>
    <row r="38" spans="1:16" ht="12.75">
      <c r="A38" s="13">
        <f t="shared" si="0"/>
        <v>22</v>
      </c>
      <c r="B38" s="14">
        <f t="shared" si="1"/>
        <v>1</v>
      </c>
      <c r="C38" s="14">
        <f t="shared" si="2"/>
        <v>0.013</v>
      </c>
      <c r="D38" s="14">
        <f t="shared" si="3"/>
        <v>0.116</v>
      </c>
      <c r="E38" s="14">
        <f t="shared" si="4"/>
        <v>8.92</v>
      </c>
      <c r="F38" s="17">
        <f t="shared" si="5"/>
        <v>9.036</v>
      </c>
      <c r="G38" s="14">
        <f t="shared" si="6"/>
        <v>0.02</v>
      </c>
      <c r="H38" s="14">
        <f t="shared" si="15"/>
        <v>2.5</v>
      </c>
      <c r="I38" s="14">
        <f t="shared" si="7"/>
        <v>25.360020000000006</v>
      </c>
      <c r="J38" s="14">
        <f t="shared" si="8"/>
        <v>0.46840000000000004</v>
      </c>
      <c r="K38" s="18">
        <f t="shared" si="9"/>
        <v>25.828420000000005</v>
      </c>
      <c r="L38" s="14">
        <f t="shared" si="10"/>
        <v>-0.01</v>
      </c>
      <c r="M38" s="14">
        <f t="shared" si="11"/>
        <v>1.85</v>
      </c>
      <c r="N38" s="14">
        <f t="shared" si="12"/>
        <v>0.6129398</v>
      </c>
      <c r="O38" s="14">
        <f t="shared" si="13"/>
        <v>42.495</v>
      </c>
      <c r="P38" s="19">
        <f t="shared" si="14"/>
        <v>43.108</v>
      </c>
    </row>
    <row r="39" spans="1:16" ht="12.75">
      <c r="A39" s="13">
        <f t="shared" si="0"/>
        <v>23</v>
      </c>
      <c r="B39" s="14">
        <f t="shared" si="1"/>
        <v>1</v>
      </c>
      <c r="C39" s="14">
        <f t="shared" si="2"/>
        <v>0.013</v>
      </c>
      <c r="D39" s="14">
        <f t="shared" si="3"/>
        <v>0.117</v>
      </c>
      <c r="E39" s="14">
        <f t="shared" si="4"/>
        <v>9.036</v>
      </c>
      <c r="F39" s="17">
        <f t="shared" si="5"/>
        <v>9.153</v>
      </c>
      <c r="G39" s="14">
        <f t="shared" si="6"/>
        <v>0.02</v>
      </c>
      <c r="H39" s="14">
        <f t="shared" si="15"/>
        <v>2.5</v>
      </c>
      <c r="I39" s="14">
        <f t="shared" si="7"/>
        <v>25.828420000000005</v>
      </c>
      <c r="J39" s="14">
        <f t="shared" si="8"/>
        <v>0.47322000000000003</v>
      </c>
      <c r="K39" s="18">
        <f t="shared" si="9"/>
        <v>26.301640000000006</v>
      </c>
      <c r="L39" s="14">
        <f t="shared" si="10"/>
        <v>-0.01</v>
      </c>
      <c r="M39" s="14">
        <f t="shared" si="11"/>
        <v>1.85</v>
      </c>
      <c r="N39" s="14">
        <f t="shared" si="12"/>
        <v>0.6171728000000001</v>
      </c>
      <c r="O39" s="14">
        <f t="shared" si="13"/>
        <v>43.108</v>
      </c>
      <c r="P39" s="19">
        <f t="shared" si="14"/>
        <v>43.725</v>
      </c>
    </row>
    <row r="40" spans="1:16" ht="12.75">
      <c r="A40" s="13">
        <f t="shared" si="0"/>
        <v>24</v>
      </c>
      <c r="B40" s="14">
        <f t="shared" si="1"/>
        <v>1</v>
      </c>
      <c r="C40" s="14">
        <f t="shared" si="2"/>
        <v>0.013</v>
      </c>
      <c r="D40" s="14">
        <f t="shared" si="3"/>
        <v>0.119</v>
      </c>
      <c r="E40" s="14">
        <f t="shared" si="4"/>
        <v>9.153</v>
      </c>
      <c r="F40" s="17">
        <f t="shared" si="5"/>
        <v>9.272</v>
      </c>
      <c r="G40" s="14">
        <f t="shared" si="6"/>
        <v>0.02</v>
      </c>
      <c r="H40" s="14">
        <f t="shared" si="15"/>
        <v>2.5</v>
      </c>
      <c r="I40" s="14">
        <f t="shared" si="7"/>
        <v>26.301640000000006</v>
      </c>
      <c r="J40" s="14">
        <f t="shared" si="8"/>
        <v>0.48056</v>
      </c>
      <c r="K40" s="18">
        <f t="shared" si="9"/>
        <v>26.782200000000007</v>
      </c>
      <c r="L40" s="14">
        <f t="shared" si="10"/>
        <v>-0.01</v>
      </c>
      <c r="M40" s="14">
        <f t="shared" si="11"/>
        <v>1.85</v>
      </c>
      <c r="N40" s="14">
        <f t="shared" si="12"/>
        <v>0.6260196</v>
      </c>
      <c r="O40" s="14">
        <f t="shared" si="13"/>
        <v>43.725</v>
      </c>
      <c r="P40" s="19">
        <f t="shared" si="14"/>
        <v>44.351</v>
      </c>
    </row>
    <row r="41" spans="1:16" ht="12.75">
      <c r="A41" s="13">
        <f t="shared" si="0"/>
        <v>25</v>
      </c>
      <c r="B41" s="14">
        <f t="shared" si="1"/>
        <v>1</v>
      </c>
      <c r="C41" s="14">
        <f t="shared" si="2"/>
        <v>0.013</v>
      </c>
      <c r="D41" s="14">
        <f t="shared" si="3"/>
        <v>0.121</v>
      </c>
      <c r="E41" s="14">
        <f t="shared" si="4"/>
        <v>9.272</v>
      </c>
      <c r="F41" s="17">
        <f t="shared" si="5"/>
        <v>9.393</v>
      </c>
      <c r="G41" s="14">
        <f t="shared" si="6"/>
        <v>0.02</v>
      </c>
      <c r="H41" s="14">
        <f t="shared" si="15"/>
        <v>2.5</v>
      </c>
      <c r="I41" s="14">
        <f t="shared" si="7"/>
        <v>26.782200000000007</v>
      </c>
      <c r="J41" s="14">
        <f t="shared" si="8"/>
        <v>0.48794000000000004</v>
      </c>
      <c r="K41" s="18">
        <f t="shared" si="9"/>
        <v>27.270140000000005</v>
      </c>
      <c r="L41" s="14">
        <f t="shared" si="10"/>
        <v>-0.01</v>
      </c>
      <c r="M41" s="14">
        <f t="shared" si="11"/>
        <v>1.85</v>
      </c>
      <c r="N41" s="14">
        <f t="shared" si="12"/>
        <v>0.6348670000000001</v>
      </c>
      <c r="O41" s="14">
        <f t="shared" si="13"/>
        <v>44.351</v>
      </c>
      <c r="P41" s="19">
        <f t="shared" si="14"/>
        <v>44.986</v>
      </c>
    </row>
    <row r="42" spans="1:16" ht="12.75">
      <c r="A42" s="13">
        <f t="shared" si="0"/>
        <v>26</v>
      </c>
      <c r="B42" s="14">
        <f t="shared" si="1"/>
        <v>1</v>
      </c>
      <c r="C42" s="14">
        <f t="shared" si="2"/>
        <v>0.013</v>
      </c>
      <c r="D42" s="14">
        <f t="shared" si="3"/>
        <v>0.122</v>
      </c>
      <c r="E42" s="14">
        <f t="shared" si="4"/>
        <v>9.393</v>
      </c>
      <c r="F42" s="17">
        <f t="shared" si="5"/>
        <v>9.515</v>
      </c>
      <c r="G42" s="14">
        <f t="shared" si="6"/>
        <v>0.02</v>
      </c>
      <c r="H42" s="14">
        <f t="shared" si="15"/>
        <v>2.5</v>
      </c>
      <c r="I42" s="14">
        <f t="shared" si="7"/>
        <v>27.270140000000005</v>
      </c>
      <c r="J42" s="14">
        <f t="shared" si="8"/>
        <v>0.49286</v>
      </c>
      <c r="K42" s="18">
        <f t="shared" si="9"/>
        <v>27.763000000000005</v>
      </c>
      <c r="L42" s="14">
        <f t="shared" si="10"/>
        <v>-0.01</v>
      </c>
      <c r="M42" s="14">
        <f t="shared" si="11"/>
        <v>1.85</v>
      </c>
      <c r="N42" s="14">
        <f t="shared" si="12"/>
        <v>0.6390896000000001</v>
      </c>
      <c r="O42" s="14">
        <f t="shared" si="13"/>
        <v>44.986</v>
      </c>
      <c r="P42" s="19">
        <f t="shared" si="14"/>
        <v>45.625</v>
      </c>
    </row>
    <row r="43" spans="1:16" ht="12.75">
      <c r="A43" s="13">
        <f t="shared" si="0"/>
        <v>27</v>
      </c>
      <c r="B43" s="14">
        <f t="shared" si="1"/>
        <v>1</v>
      </c>
      <c r="C43" s="14">
        <f t="shared" si="2"/>
        <v>0.013</v>
      </c>
      <c r="D43" s="14">
        <f t="shared" si="3"/>
        <v>0.124</v>
      </c>
      <c r="E43" s="14">
        <f t="shared" si="4"/>
        <v>9.515</v>
      </c>
      <c r="F43" s="17">
        <f t="shared" si="5"/>
        <v>9.639000000000001</v>
      </c>
      <c r="G43" s="14">
        <f t="shared" si="6"/>
        <v>0.02</v>
      </c>
      <c r="H43" s="14">
        <f t="shared" si="15"/>
        <v>2.5</v>
      </c>
      <c r="I43" s="14">
        <f t="shared" si="7"/>
        <v>27.763000000000005</v>
      </c>
      <c r="J43" s="14">
        <f t="shared" si="8"/>
        <v>0.5003</v>
      </c>
      <c r="K43" s="18">
        <f t="shared" si="9"/>
        <v>28.263300000000005</v>
      </c>
      <c r="L43" s="14">
        <f t="shared" si="10"/>
        <v>-0.01</v>
      </c>
      <c r="M43" s="14">
        <f t="shared" si="11"/>
        <v>1.85</v>
      </c>
      <c r="N43" s="14">
        <f t="shared" si="12"/>
        <v>0.647925</v>
      </c>
      <c r="O43" s="14">
        <f t="shared" si="13"/>
        <v>45.625</v>
      </c>
      <c r="P43" s="19">
        <f t="shared" si="14"/>
        <v>46.273</v>
      </c>
    </row>
    <row r="44" spans="1:16" ht="12.75">
      <c r="A44" s="13">
        <f t="shared" si="0"/>
        <v>28</v>
      </c>
      <c r="B44" s="14">
        <f t="shared" si="1"/>
        <v>1</v>
      </c>
      <c r="C44" s="14">
        <f t="shared" si="2"/>
        <v>0.013</v>
      </c>
      <c r="D44" s="14">
        <f t="shared" si="3"/>
        <v>0.125</v>
      </c>
      <c r="E44" s="14">
        <f t="shared" si="4"/>
        <v>9.639000000000001</v>
      </c>
      <c r="F44" s="17">
        <f t="shared" si="5"/>
        <v>9.764000000000001</v>
      </c>
      <c r="G44" s="14">
        <f t="shared" si="6"/>
        <v>0.02</v>
      </c>
      <c r="H44" s="14">
        <f t="shared" si="15"/>
        <v>2.5</v>
      </c>
      <c r="I44" s="14">
        <f t="shared" si="7"/>
        <v>28.263300000000005</v>
      </c>
      <c r="J44" s="14">
        <f t="shared" si="8"/>
        <v>0.5052800000000001</v>
      </c>
      <c r="K44" s="18">
        <f t="shared" si="9"/>
        <v>28.768580000000004</v>
      </c>
      <c r="L44" s="14">
        <f t="shared" si="10"/>
        <v>-0.01</v>
      </c>
      <c r="M44" s="14">
        <f t="shared" si="11"/>
        <v>1.85</v>
      </c>
      <c r="N44" s="14">
        <f t="shared" si="12"/>
        <v>0.6521350000000001</v>
      </c>
      <c r="O44" s="14">
        <f t="shared" si="13"/>
        <v>46.273</v>
      </c>
      <c r="P44" s="19">
        <f t="shared" si="14"/>
        <v>46.925</v>
      </c>
    </row>
    <row r="45" spans="1:16" ht="12.75">
      <c r="A45" s="13">
        <f t="shared" si="0"/>
        <v>29</v>
      </c>
      <c r="B45" s="14">
        <f t="shared" si="1"/>
        <v>1</v>
      </c>
      <c r="C45" s="14">
        <f t="shared" si="2"/>
        <v>0.013</v>
      </c>
      <c r="D45" s="14">
        <f t="shared" si="3"/>
        <v>0.127</v>
      </c>
      <c r="E45" s="14">
        <f t="shared" si="4"/>
        <v>9.764000000000001</v>
      </c>
      <c r="F45" s="17">
        <f t="shared" si="5"/>
        <v>9.891000000000002</v>
      </c>
      <c r="G45" s="14">
        <f t="shared" si="6"/>
        <v>0.02</v>
      </c>
      <c r="H45" s="14">
        <f t="shared" si="15"/>
        <v>2.5</v>
      </c>
      <c r="I45" s="14">
        <f t="shared" si="7"/>
        <v>28.768580000000004</v>
      </c>
      <c r="J45" s="14">
        <f t="shared" si="8"/>
        <v>0.51278</v>
      </c>
      <c r="K45" s="18">
        <f t="shared" si="9"/>
        <v>29.281360000000003</v>
      </c>
      <c r="L45" s="14">
        <f t="shared" si="10"/>
        <v>-0.01</v>
      </c>
      <c r="M45" s="14">
        <f t="shared" si="11"/>
        <v>1.85</v>
      </c>
      <c r="N45" s="14">
        <f t="shared" si="12"/>
        <v>0.6609572000000001</v>
      </c>
      <c r="O45" s="14">
        <f t="shared" si="13"/>
        <v>46.925</v>
      </c>
      <c r="P45" s="19">
        <f t="shared" si="14"/>
        <v>47.586</v>
      </c>
    </row>
    <row r="46" spans="1:16" ht="12.75">
      <c r="A46" s="13">
        <f t="shared" si="0"/>
        <v>30</v>
      </c>
      <c r="B46" s="14">
        <f t="shared" si="1"/>
        <v>1</v>
      </c>
      <c r="C46" s="14">
        <f t="shared" si="2"/>
        <v>0.013</v>
      </c>
      <c r="D46" s="14">
        <f t="shared" si="3"/>
        <v>0.129</v>
      </c>
      <c r="E46" s="14">
        <f t="shared" si="4"/>
        <v>9.891000000000002</v>
      </c>
      <c r="F46" s="17">
        <f t="shared" si="5"/>
        <v>10.020000000000001</v>
      </c>
      <c r="G46" s="14">
        <f t="shared" si="6"/>
        <v>0.02</v>
      </c>
      <c r="H46" s="14">
        <f t="shared" si="15"/>
        <v>2.5</v>
      </c>
      <c r="I46" s="14">
        <f t="shared" si="7"/>
        <v>29.281360000000003</v>
      </c>
      <c r="J46" s="14">
        <f t="shared" si="8"/>
        <v>0.5203200000000001</v>
      </c>
      <c r="K46" s="18">
        <f t="shared" si="9"/>
        <v>29.801680000000005</v>
      </c>
      <c r="L46" s="14">
        <f t="shared" si="10"/>
        <v>-0.01</v>
      </c>
      <c r="M46" s="14">
        <f t="shared" si="11"/>
        <v>1.85</v>
      </c>
      <c r="N46" s="14">
        <f t="shared" si="12"/>
        <v>0.6697784000000002</v>
      </c>
      <c r="O46" s="14">
        <f t="shared" si="13"/>
        <v>47.586</v>
      </c>
      <c r="P46" s="19">
        <f t="shared" si="14"/>
        <v>48.256</v>
      </c>
    </row>
    <row r="47" spans="1:16" ht="12.75">
      <c r="A47" s="13">
        <f t="shared" si="0"/>
        <v>31</v>
      </c>
      <c r="B47" s="14">
        <f t="shared" si="1"/>
        <v>1</v>
      </c>
      <c r="C47" s="14">
        <f t="shared" si="2"/>
        <v>0.013</v>
      </c>
      <c r="D47" s="14">
        <f t="shared" si="3"/>
        <v>0.13</v>
      </c>
      <c r="E47" s="14">
        <f t="shared" si="4"/>
        <v>10.020000000000001</v>
      </c>
      <c r="F47" s="17">
        <f t="shared" si="5"/>
        <v>10.150000000000002</v>
      </c>
      <c r="G47" s="14">
        <f t="shared" si="6"/>
        <v>0.02</v>
      </c>
      <c r="H47" s="14">
        <f t="shared" si="15"/>
        <v>2.5</v>
      </c>
      <c r="I47" s="14">
        <f t="shared" si="7"/>
        <v>29.801680000000005</v>
      </c>
      <c r="J47" s="14">
        <f t="shared" si="8"/>
        <v>0.5254000000000001</v>
      </c>
      <c r="K47" s="18">
        <f t="shared" si="9"/>
        <v>30.327080000000006</v>
      </c>
      <c r="L47" s="14">
        <f t="shared" si="10"/>
        <v>-0.01</v>
      </c>
      <c r="M47" s="14">
        <f t="shared" si="11"/>
        <v>1.85</v>
      </c>
      <c r="N47" s="14">
        <f t="shared" si="12"/>
        <v>0.6739732000000003</v>
      </c>
      <c r="O47" s="14">
        <f t="shared" si="13"/>
        <v>48.256</v>
      </c>
      <c r="P47" s="19">
        <f t="shared" si="14"/>
        <v>48.93</v>
      </c>
    </row>
    <row r="48" spans="1:16" ht="12.75">
      <c r="A48" s="13">
        <f t="shared" si="0"/>
        <v>32</v>
      </c>
      <c r="B48" s="14">
        <f t="shared" si="1"/>
        <v>1</v>
      </c>
      <c r="C48" s="14">
        <f t="shared" si="2"/>
        <v>0.013</v>
      </c>
      <c r="D48" s="14">
        <f t="shared" si="3"/>
        <v>0.132</v>
      </c>
      <c r="E48" s="14">
        <f t="shared" si="4"/>
        <v>10.150000000000002</v>
      </c>
      <c r="F48" s="17">
        <f t="shared" si="5"/>
        <v>10.282000000000002</v>
      </c>
      <c r="G48" s="14">
        <f t="shared" si="6"/>
        <v>0.02</v>
      </c>
      <c r="H48" s="14">
        <f t="shared" si="15"/>
        <v>2.5</v>
      </c>
      <c r="I48" s="14">
        <f t="shared" si="7"/>
        <v>30.327080000000006</v>
      </c>
      <c r="J48" s="14">
        <f t="shared" si="8"/>
        <v>0.533</v>
      </c>
      <c r="K48" s="18">
        <f t="shared" si="9"/>
        <v>30.860080000000007</v>
      </c>
      <c r="L48" s="14">
        <f t="shared" si="10"/>
        <v>-0.01</v>
      </c>
      <c r="M48" s="14">
        <f t="shared" si="11"/>
        <v>1.85</v>
      </c>
      <c r="N48" s="14">
        <f t="shared" si="12"/>
        <v>0.6827792</v>
      </c>
      <c r="O48" s="14">
        <f t="shared" si="13"/>
        <v>48.93</v>
      </c>
      <c r="P48" s="19">
        <f t="shared" si="14"/>
        <v>49.613</v>
      </c>
    </row>
    <row r="49" spans="1:16" ht="12.75">
      <c r="A49" s="13">
        <f t="shared" si="0"/>
        <v>33</v>
      </c>
      <c r="B49" s="14">
        <f t="shared" si="1"/>
        <v>1</v>
      </c>
      <c r="C49" s="14">
        <f t="shared" si="2"/>
        <v>0.013</v>
      </c>
      <c r="D49" s="14">
        <f t="shared" si="3"/>
        <v>0.134</v>
      </c>
      <c r="E49" s="14">
        <f t="shared" si="4"/>
        <v>10.282000000000002</v>
      </c>
      <c r="F49" s="17">
        <f t="shared" si="5"/>
        <v>10.416000000000002</v>
      </c>
      <c r="G49" s="14">
        <f t="shared" si="6"/>
        <v>0.02</v>
      </c>
      <c r="H49" s="14">
        <f t="shared" si="15"/>
        <v>2.5</v>
      </c>
      <c r="I49" s="14">
        <f t="shared" si="7"/>
        <v>30.860080000000007</v>
      </c>
      <c r="J49" s="14">
        <f t="shared" si="8"/>
        <v>0.54064</v>
      </c>
      <c r="K49" s="18">
        <f t="shared" si="9"/>
        <v>31.400720000000007</v>
      </c>
      <c r="L49" s="14">
        <f t="shared" si="10"/>
        <v>-0.01</v>
      </c>
      <c r="M49" s="14">
        <f t="shared" si="11"/>
        <v>1.85</v>
      </c>
      <c r="N49" s="14">
        <f t="shared" si="12"/>
        <v>0.6915832</v>
      </c>
      <c r="O49" s="14">
        <f t="shared" si="13"/>
        <v>49.613</v>
      </c>
      <c r="P49" s="19">
        <f t="shared" si="14"/>
        <v>50.305</v>
      </c>
    </row>
    <row r="50" spans="1:16" ht="12.75">
      <c r="A50" s="13">
        <f t="shared" si="0"/>
        <v>34</v>
      </c>
      <c r="B50" s="14">
        <f t="shared" si="1"/>
        <v>1</v>
      </c>
      <c r="C50" s="14">
        <f t="shared" si="2"/>
        <v>0.013</v>
      </c>
      <c r="D50" s="14">
        <f t="shared" si="3"/>
        <v>0.135</v>
      </c>
      <c r="E50" s="14">
        <f t="shared" si="4"/>
        <v>10.416000000000002</v>
      </c>
      <c r="F50" s="17">
        <f t="shared" si="5"/>
        <v>10.551000000000002</v>
      </c>
      <c r="G50" s="14">
        <f t="shared" si="6"/>
        <v>0.02</v>
      </c>
      <c r="H50" s="14">
        <f t="shared" si="15"/>
        <v>2.5</v>
      </c>
      <c r="I50" s="14">
        <f t="shared" si="7"/>
        <v>31.400720000000007</v>
      </c>
      <c r="J50" s="14">
        <f t="shared" si="8"/>
        <v>0.5458200000000001</v>
      </c>
      <c r="K50" s="18">
        <f t="shared" si="9"/>
        <v>31.946540000000006</v>
      </c>
      <c r="L50" s="14">
        <f t="shared" si="10"/>
        <v>-0.01</v>
      </c>
      <c r="M50" s="14">
        <f t="shared" si="11"/>
        <v>1.85</v>
      </c>
      <c r="N50" s="14">
        <f t="shared" si="12"/>
        <v>0.6957598000000003</v>
      </c>
      <c r="O50" s="14">
        <f t="shared" si="13"/>
        <v>50.305</v>
      </c>
      <c r="P50" s="19">
        <f t="shared" si="14"/>
        <v>51.001</v>
      </c>
    </row>
    <row r="51" spans="1:16" ht="12.75">
      <c r="A51" s="13">
        <f t="shared" si="0"/>
        <v>35</v>
      </c>
      <c r="B51" s="14">
        <f t="shared" si="1"/>
        <v>1</v>
      </c>
      <c r="C51" s="14">
        <f t="shared" si="2"/>
        <v>0.013</v>
      </c>
      <c r="D51" s="14">
        <f t="shared" si="3"/>
        <v>0.137</v>
      </c>
      <c r="E51" s="14">
        <f t="shared" si="4"/>
        <v>10.551000000000002</v>
      </c>
      <c r="F51" s="17">
        <f t="shared" si="5"/>
        <v>10.688000000000002</v>
      </c>
      <c r="G51" s="14">
        <f t="shared" si="6"/>
        <v>0.02</v>
      </c>
      <c r="H51" s="14">
        <f t="shared" si="15"/>
        <v>2.5</v>
      </c>
      <c r="I51" s="14">
        <f t="shared" si="7"/>
        <v>31.946540000000006</v>
      </c>
      <c r="J51" s="14">
        <f t="shared" si="8"/>
        <v>0.55352</v>
      </c>
      <c r="K51" s="18">
        <f t="shared" si="9"/>
        <v>32.500060000000005</v>
      </c>
      <c r="L51" s="14">
        <f t="shared" si="10"/>
        <v>-0.01</v>
      </c>
      <c r="M51" s="14">
        <f t="shared" si="11"/>
        <v>1.85</v>
      </c>
      <c r="N51" s="14">
        <f t="shared" si="12"/>
        <v>0.7045466</v>
      </c>
      <c r="O51" s="14">
        <f t="shared" si="13"/>
        <v>51.001</v>
      </c>
      <c r="P51" s="19">
        <f t="shared" si="14"/>
        <v>51.706</v>
      </c>
    </row>
    <row r="52" spans="1:16" ht="12.75">
      <c r="A52" s="13">
        <f t="shared" si="0"/>
        <v>36</v>
      </c>
      <c r="B52" s="14">
        <f t="shared" si="1"/>
        <v>1</v>
      </c>
      <c r="C52" s="14">
        <f t="shared" si="2"/>
        <v>0.013</v>
      </c>
      <c r="D52" s="14">
        <f t="shared" si="3"/>
        <v>0.139</v>
      </c>
      <c r="E52" s="14">
        <f t="shared" si="4"/>
        <v>10.688000000000002</v>
      </c>
      <c r="F52" s="17">
        <f t="shared" si="5"/>
        <v>10.827000000000002</v>
      </c>
      <c r="G52" s="14">
        <f t="shared" si="6"/>
        <v>0.02</v>
      </c>
      <c r="H52" s="14">
        <f t="shared" si="15"/>
        <v>2.5</v>
      </c>
      <c r="I52" s="14">
        <f t="shared" si="7"/>
        <v>32.500060000000005</v>
      </c>
      <c r="J52" s="14">
        <f t="shared" si="8"/>
        <v>0.5612600000000001</v>
      </c>
      <c r="K52" s="18">
        <f t="shared" si="9"/>
        <v>33.06132</v>
      </c>
      <c r="L52" s="14">
        <f t="shared" si="10"/>
        <v>-0.01</v>
      </c>
      <c r="M52" s="14">
        <f t="shared" si="11"/>
        <v>1.85</v>
      </c>
      <c r="N52" s="14">
        <f t="shared" si="12"/>
        <v>0.7133304</v>
      </c>
      <c r="O52" s="14">
        <f t="shared" si="13"/>
        <v>51.706</v>
      </c>
      <c r="P52" s="19">
        <f t="shared" si="14"/>
        <v>52.419</v>
      </c>
    </row>
    <row r="53" spans="1:16" ht="12.75">
      <c r="A53" s="13">
        <f t="shared" si="0"/>
        <v>37</v>
      </c>
      <c r="B53" s="14">
        <f t="shared" si="1"/>
        <v>1</v>
      </c>
      <c r="C53" s="14">
        <f t="shared" si="2"/>
        <v>0.013</v>
      </c>
      <c r="D53" s="14">
        <f t="shared" si="3"/>
        <v>0.141</v>
      </c>
      <c r="E53" s="14">
        <f t="shared" si="4"/>
        <v>10.827000000000002</v>
      </c>
      <c r="F53" s="17">
        <f t="shared" si="5"/>
        <v>10.968000000000002</v>
      </c>
      <c r="G53" s="14">
        <f t="shared" si="6"/>
        <v>0.02</v>
      </c>
      <c r="H53" s="14">
        <f t="shared" si="15"/>
        <v>2.5</v>
      </c>
      <c r="I53" s="14">
        <f t="shared" si="7"/>
        <v>33.06132</v>
      </c>
      <c r="J53" s="14">
        <f t="shared" si="8"/>
        <v>0.56904</v>
      </c>
      <c r="K53" s="18">
        <f t="shared" si="9"/>
        <v>33.63036</v>
      </c>
      <c r="L53" s="14">
        <f t="shared" si="10"/>
        <v>-0.01</v>
      </c>
      <c r="M53" s="14">
        <f t="shared" si="11"/>
        <v>1.85</v>
      </c>
      <c r="N53" s="14">
        <f t="shared" si="12"/>
        <v>0.7221107999999999</v>
      </c>
      <c r="O53" s="14">
        <f t="shared" si="13"/>
        <v>52.419</v>
      </c>
      <c r="P53" s="19">
        <f t="shared" si="14"/>
        <v>53.141</v>
      </c>
    </row>
    <row r="54" spans="1:16" ht="12.75">
      <c r="A54" s="13">
        <f t="shared" si="0"/>
        <v>38</v>
      </c>
      <c r="B54" s="14">
        <f t="shared" si="1"/>
        <v>1</v>
      </c>
      <c r="C54" s="14">
        <f t="shared" si="2"/>
        <v>0.013</v>
      </c>
      <c r="D54" s="14">
        <f t="shared" si="3"/>
        <v>0.143</v>
      </c>
      <c r="E54" s="14">
        <f t="shared" si="4"/>
        <v>10.968000000000002</v>
      </c>
      <c r="F54" s="17">
        <f t="shared" si="5"/>
        <v>11.111000000000002</v>
      </c>
      <c r="G54" s="14">
        <f t="shared" si="6"/>
        <v>0.02</v>
      </c>
      <c r="H54" s="14">
        <f t="shared" si="15"/>
        <v>2.5</v>
      </c>
      <c r="I54" s="14">
        <f t="shared" si="7"/>
        <v>33.63036</v>
      </c>
      <c r="J54" s="14">
        <f t="shared" si="8"/>
        <v>0.57686</v>
      </c>
      <c r="K54" s="18">
        <f t="shared" si="9"/>
        <v>34.20722000000001</v>
      </c>
      <c r="L54" s="14">
        <f t="shared" si="10"/>
        <v>-0.01</v>
      </c>
      <c r="M54" s="14">
        <f t="shared" si="11"/>
        <v>1.85</v>
      </c>
      <c r="N54" s="14">
        <f t="shared" si="12"/>
        <v>0.7308874000000002</v>
      </c>
      <c r="O54" s="14">
        <f t="shared" si="13"/>
        <v>53.141</v>
      </c>
      <c r="P54" s="19">
        <f t="shared" si="14"/>
        <v>53.872</v>
      </c>
    </row>
    <row r="55" spans="1:16" ht="12.75">
      <c r="A55" s="13">
        <f t="shared" si="0"/>
        <v>39</v>
      </c>
      <c r="B55" s="14">
        <f t="shared" si="1"/>
        <v>1</v>
      </c>
      <c r="C55" s="14">
        <f t="shared" si="2"/>
        <v>0.013</v>
      </c>
      <c r="D55" s="14">
        <f t="shared" si="3"/>
        <v>0.144</v>
      </c>
      <c r="E55" s="14">
        <f t="shared" si="4"/>
        <v>11.111000000000002</v>
      </c>
      <c r="F55" s="17">
        <f t="shared" si="5"/>
        <v>11.255000000000003</v>
      </c>
      <c r="G55" s="14">
        <f t="shared" si="6"/>
        <v>0.02</v>
      </c>
      <c r="H55" s="14">
        <f t="shared" si="15"/>
        <v>2.5</v>
      </c>
      <c r="I55" s="14">
        <f t="shared" si="7"/>
        <v>34.20722000000001</v>
      </c>
      <c r="J55" s="14">
        <f t="shared" si="8"/>
        <v>0.5822200000000001</v>
      </c>
      <c r="K55" s="18">
        <f t="shared" si="9"/>
        <v>34.789440000000006</v>
      </c>
      <c r="L55" s="14">
        <f t="shared" si="10"/>
        <v>-0.01</v>
      </c>
      <c r="M55" s="14">
        <f t="shared" si="11"/>
        <v>1.85</v>
      </c>
      <c r="N55" s="14">
        <f t="shared" si="12"/>
        <v>0.7350348000000002</v>
      </c>
      <c r="O55" s="14">
        <f t="shared" si="13"/>
        <v>53.872</v>
      </c>
      <c r="P55" s="19">
        <f t="shared" si="14"/>
        <v>54.607</v>
      </c>
    </row>
    <row r="56" spans="1:16" ht="12.75">
      <c r="A56" s="13">
        <f t="shared" si="0"/>
        <v>40</v>
      </c>
      <c r="B56" s="14">
        <f t="shared" si="1"/>
        <v>1</v>
      </c>
      <c r="C56" s="14">
        <f t="shared" si="2"/>
        <v>0.013</v>
      </c>
      <c r="D56" s="14">
        <f t="shared" si="3"/>
        <v>0.146</v>
      </c>
      <c r="E56" s="14">
        <f t="shared" si="4"/>
        <v>11.255000000000003</v>
      </c>
      <c r="F56" s="17">
        <f t="shared" si="5"/>
        <v>11.401000000000003</v>
      </c>
      <c r="G56" s="14">
        <f t="shared" si="6"/>
        <v>0.02</v>
      </c>
      <c r="H56" s="14">
        <f t="shared" si="15"/>
        <v>2.5</v>
      </c>
      <c r="I56" s="14">
        <f t="shared" si="7"/>
        <v>34.789440000000006</v>
      </c>
      <c r="J56" s="14">
        <f t="shared" si="8"/>
        <v>0.5901000000000001</v>
      </c>
      <c r="K56" s="18">
        <f t="shared" si="9"/>
        <v>35.379540000000006</v>
      </c>
      <c r="L56" s="14">
        <f t="shared" si="10"/>
        <v>-0.01</v>
      </c>
      <c r="M56" s="14">
        <f t="shared" si="11"/>
        <v>1.85</v>
      </c>
      <c r="N56" s="14">
        <f t="shared" si="12"/>
        <v>0.7437906000000002</v>
      </c>
      <c r="O56" s="14">
        <f t="shared" si="13"/>
        <v>54.607</v>
      </c>
      <c r="P56" s="19">
        <f t="shared" si="14"/>
        <v>55.351</v>
      </c>
    </row>
  </sheetData>
  <mergeCells count="1">
    <mergeCell ref="D8:F8"/>
  </mergeCells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2011-08-22T11:59:48Z</dcterms:modified>
  <cp:category/>
  <cp:version/>
  <cp:contentType/>
  <cp:contentStatus/>
</cp:coreProperties>
</file>