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<sst xmlns="http://schemas.openxmlformats.org/spreadsheetml/2006/main" count="25" uniqueCount="24">
  <si>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Zeit</t>
  </si>
  <si>
    <t xml:space="preserve">Δt </t>
  </si>
  <si>
    <t>f1</t>
  </si>
  <si>
    <t>f2</t>
  </si>
  <si>
    <t>f3</t>
  </si>
  <si>
    <t>enk</t>
  </si>
  <si>
    <t>bz</t>
  </si>
  <si>
    <t>NP</t>
  </si>
  <si>
    <t>nk</t>
  </si>
  <si>
    <t>LK</t>
  </si>
  <si>
    <t>F</t>
  </si>
  <si>
    <t>Z_NP</t>
  </si>
  <si>
    <t>Z_LK</t>
  </si>
  <si>
    <t>Z_F</t>
  </si>
  <si>
    <t>gr</t>
  </si>
  <si>
    <t>sr</t>
  </si>
  <si>
    <t>Z_B</t>
  </si>
  <si>
    <t>A_B</t>
  </si>
  <si>
    <t>B</t>
  </si>
  <si>
    <t>Tonnen</t>
  </si>
  <si>
    <t>Millionen</t>
  </si>
  <si>
    <t>Millionen t</t>
  </si>
  <si>
    <t>Tausend ha</t>
  </si>
  <si>
    <t>Milliarden €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</si>
</sst>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.25"/>
      <name val="Arial"/>
      <family val="0"/>
    </font>
    <font>
      <b/>
      <sz val="8"/>
      <name val="Arial"/>
      <family val="2"/>
    </font>
    <font>
      <b/>
      <sz val="9.5"/>
      <name val="Arial"/>
      <family val="2"/>
    </font>
    <font>
      <sz val="8.5"/>
      <name val="Arial"/>
      <family val="0"/>
    </font>
    <font>
      <b/>
      <sz val="8.5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7" borderId="7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Bevölkerung / Nahrung / Kapital / Fläche</a:t>
            </a:r>
          </a:p>
        </c:rich>
      </c:tx>
      <c:layout>
        <c:manualLayout>
          <c:xMode val="factor"/>
          <c:yMode val="factor"/>
          <c:x val="0.074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7025"/>
          <c:w val="0.8795"/>
          <c:h val="0.8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Tabelle1!$G$17:$G$87</c:f>
              <c:numCache>
                <c:ptCount val="71"/>
                <c:pt idx="0">
                  <c:v>750</c:v>
                </c:pt>
                <c:pt idx="1">
                  <c:v>759</c:v>
                </c:pt>
                <c:pt idx="2">
                  <c:v>768.1</c:v>
                </c:pt>
                <c:pt idx="3">
                  <c:v>777.3</c:v>
                </c:pt>
                <c:pt idx="4">
                  <c:v>786.6</c:v>
                </c:pt>
                <c:pt idx="5">
                  <c:v>796</c:v>
                </c:pt>
                <c:pt idx="6">
                  <c:v>805.6</c:v>
                </c:pt>
                <c:pt idx="7">
                  <c:v>815.3</c:v>
                </c:pt>
                <c:pt idx="8">
                  <c:v>825.1</c:v>
                </c:pt>
                <c:pt idx="9">
                  <c:v>835</c:v>
                </c:pt>
                <c:pt idx="10">
                  <c:v>845</c:v>
                </c:pt>
                <c:pt idx="11">
                  <c:v>855.1</c:v>
                </c:pt>
                <c:pt idx="12">
                  <c:v>865.4</c:v>
                </c:pt>
                <c:pt idx="13">
                  <c:v>875.8</c:v>
                </c:pt>
                <c:pt idx="14">
                  <c:v>886.3</c:v>
                </c:pt>
                <c:pt idx="15">
                  <c:v>896.9</c:v>
                </c:pt>
                <c:pt idx="16">
                  <c:v>907.7</c:v>
                </c:pt>
                <c:pt idx="17">
                  <c:v>918.6</c:v>
                </c:pt>
                <c:pt idx="18">
                  <c:v>929.6</c:v>
                </c:pt>
                <c:pt idx="19">
                  <c:v>940.8</c:v>
                </c:pt>
                <c:pt idx="20">
                  <c:v>952.1</c:v>
                </c:pt>
                <c:pt idx="21">
                  <c:v>963.5</c:v>
                </c:pt>
                <c:pt idx="22">
                  <c:v>975.1</c:v>
                </c:pt>
                <c:pt idx="23">
                  <c:v>986.8</c:v>
                </c:pt>
                <c:pt idx="24">
                  <c:v>998.6</c:v>
                </c:pt>
                <c:pt idx="25">
                  <c:v>1010.6</c:v>
                </c:pt>
                <c:pt idx="26">
                  <c:v>1022.7</c:v>
                </c:pt>
                <c:pt idx="27">
                  <c:v>1035</c:v>
                </c:pt>
                <c:pt idx="28">
                  <c:v>1047.4</c:v>
                </c:pt>
                <c:pt idx="29">
                  <c:v>1060</c:v>
                </c:pt>
                <c:pt idx="30">
                  <c:v>1072.7</c:v>
                </c:pt>
                <c:pt idx="31">
                  <c:v>1085.6</c:v>
                </c:pt>
                <c:pt idx="32">
                  <c:v>1098.6</c:v>
                </c:pt>
                <c:pt idx="33">
                  <c:v>1111.8</c:v>
                </c:pt>
                <c:pt idx="34">
                  <c:v>1125.1</c:v>
                </c:pt>
                <c:pt idx="35">
                  <c:v>1138.6</c:v>
                </c:pt>
                <c:pt idx="36">
                  <c:v>1152.3</c:v>
                </c:pt>
                <c:pt idx="37">
                  <c:v>1166.1</c:v>
                </c:pt>
                <c:pt idx="38">
                  <c:v>1180.1</c:v>
                </c:pt>
                <c:pt idx="39">
                  <c:v>1194.3</c:v>
                </c:pt>
                <c:pt idx="40">
                  <c:v>1208.6</c:v>
                </c:pt>
                <c:pt idx="41">
                  <c:v>1223.1</c:v>
                </c:pt>
                <c:pt idx="42">
                  <c:v>1237.8</c:v>
                </c:pt>
                <c:pt idx="43">
                  <c:v>1252.7</c:v>
                </c:pt>
                <c:pt idx="44">
                  <c:v>1267.7</c:v>
                </c:pt>
                <c:pt idx="45">
                  <c:v>1282.9</c:v>
                </c:pt>
                <c:pt idx="46">
                  <c:v>1298.3</c:v>
                </c:pt>
                <c:pt idx="47">
                  <c:v>1313.9</c:v>
                </c:pt>
                <c:pt idx="48">
                  <c:v>1329.7</c:v>
                </c:pt>
                <c:pt idx="49">
                  <c:v>1345.7</c:v>
                </c:pt>
                <c:pt idx="50">
                  <c:v>1361.8</c:v>
                </c:pt>
                <c:pt idx="51">
                  <c:v>1378.1</c:v>
                </c:pt>
                <c:pt idx="52">
                  <c:v>1394.6</c:v>
                </c:pt>
                <c:pt idx="53">
                  <c:v>1411.3</c:v>
                </c:pt>
                <c:pt idx="54">
                  <c:v>1428.2</c:v>
                </c:pt>
                <c:pt idx="55">
                  <c:v>1445.3</c:v>
                </c:pt>
                <c:pt idx="56">
                  <c:v>1462.6</c:v>
                </c:pt>
                <c:pt idx="57">
                  <c:v>1480.2</c:v>
                </c:pt>
                <c:pt idx="58">
                  <c:v>1498</c:v>
                </c:pt>
                <c:pt idx="59">
                  <c:v>1516</c:v>
                </c:pt>
                <c:pt idx="60">
                  <c:v>1534.2</c:v>
                </c:pt>
                <c:pt idx="61">
                  <c:v>1552.6</c:v>
                </c:pt>
                <c:pt idx="62">
                  <c:v>1571.2</c:v>
                </c:pt>
                <c:pt idx="63">
                  <c:v>1590.1</c:v>
                </c:pt>
                <c:pt idx="64">
                  <c:v>1609.2</c:v>
                </c:pt>
                <c:pt idx="65">
                  <c:v>1628.5</c:v>
                </c:pt>
                <c:pt idx="66">
                  <c:v>1648</c:v>
                </c:pt>
                <c:pt idx="67">
                  <c:v>1667.8</c:v>
                </c:pt>
                <c:pt idx="68">
                  <c:v>1687.8</c:v>
                </c:pt>
                <c:pt idx="69">
                  <c:v>1708.1</c:v>
                </c:pt>
                <c:pt idx="70">
                  <c:v>1728.6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Tabelle1!$N$17:$N$87</c:f>
              <c:numCache>
                <c:ptCount val="71"/>
                <c:pt idx="0">
                  <c:v>100</c:v>
                </c:pt>
                <c:pt idx="1">
                  <c:v>104.5</c:v>
                </c:pt>
                <c:pt idx="2">
                  <c:v>109.1</c:v>
                </c:pt>
                <c:pt idx="3">
                  <c:v>113.9</c:v>
                </c:pt>
                <c:pt idx="4">
                  <c:v>118.8</c:v>
                </c:pt>
                <c:pt idx="5">
                  <c:v>123.9</c:v>
                </c:pt>
                <c:pt idx="6">
                  <c:v>129.1</c:v>
                </c:pt>
                <c:pt idx="7">
                  <c:v>134.5</c:v>
                </c:pt>
                <c:pt idx="8">
                  <c:v>140</c:v>
                </c:pt>
                <c:pt idx="9">
                  <c:v>145.7</c:v>
                </c:pt>
                <c:pt idx="10">
                  <c:v>151.5</c:v>
                </c:pt>
                <c:pt idx="11">
                  <c:v>157.4</c:v>
                </c:pt>
                <c:pt idx="12">
                  <c:v>163.5</c:v>
                </c:pt>
                <c:pt idx="13">
                  <c:v>169.7</c:v>
                </c:pt>
                <c:pt idx="14">
                  <c:v>176.1</c:v>
                </c:pt>
                <c:pt idx="15">
                  <c:v>182.6</c:v>
                </c:pt>
                <c:pt idx="16">
                  <c:v>189.3</c:v>
                </c:pt>
                <c:pt idx="17">
                  <c:v>196.1</c:v>
                </c:pt>
                <c:pt idx="18">
                  <c:v>203.1</c:v>
                </c:pt>
                <c:pt idx="19">
                  <c:v>210.2</c:v>
                </c:pt>
                <c:pt idx="20">
                  <c:v>217.5</c:v>
                </c:pt>
                <c:pt idx="21">
                  <c:v>224.9</c:v>
                </c:pt>
                <c:pt idx="22">
                  <c:v>232.5</c:v>
                </c:pt>
                <c:pt idx="23">
                  <c:v>240.2</c:v>
                </c:pt>
                <c:pt idx="24">
                  <c:v>248.1</c:v>
                </c:pt>
                <c:pt idx="25">
                  <c:v>256.1</c:v>
                </c:pt>
                <c:pt idx="26">
                  <c:v>264.3</c:v>
                </c:pt>
                <c:pt idx="27">
                  <c:v>272.6</c:v>
                </c:pt>
                <c:pt idx="28">
                  <c:v>281</c:v>
                </c:pt>
                <c:pt idx="29">
                  <c:v>289.6</c:v>
                </c:pt>
                <c:pt idx="30">
                  <c:v>298.3</c:v>
                </c:pt>
                <c:pt idx="31">
                  <c:v>307.2</c:v>
                </c:pt>
                <c:pt idx="32">
                  <c:v>316.2</c:v>
                </c:pt>
                <c:pt idx="33">
                  <c:v>325.4</c:v>
                </c:pt>
                <c:pt idx="34">
                  <c:v>334.7</c:v>
                </c:pt>
                <c:pt idx="35">
                  <c:v>344.2</c:v>
                </c:pt>
                <c:pt idx="36">
                  <c:v>353.8</c:v>
                </c:pt>
                <c:pt idx="37">
                  <c:v>363.6</c:v>
                </c:pt>
                <c:pt idx="38">
                  <c:v>373.5</c:v>
                </c:pt>
                <c:pt idx="39">
                  <c:v>383.6</c:v>
                </c:pt>
                <c:pt idx="40">
                  <c:v>393.8</c:v>
                </c:pt>
                <c:pt idx="41">
                  <c:v>404.2</c:v>
                </c:pt>
                <c:pt idx="42">
                  <c:v>414.7</c:v>
                </c:pt>
                <c:pt idx="43">
                  <c:v>425.4</c:v>
                </c:pt>
                <c:pt idx="44">
                  <c:v>436.2</c:v>
                </c:pt>
                <c:pt idx="45">
                  <c:v>447.1</c:v>
                </c:pt>
                <c:pt idx="46">
                  <c:v>458.2</c:v>
                </c:pt>
                <c:pt idx="47">
                  <c:v>469.4</c:v>
                </c:pt>
                <c:pt idx="48">
                  <c:v>480.8</c:v>
                </c:pt>
                <c:pt idx="49">
                  <c:v>492.3</c:v>
                </c:pt>
                <c:pt idx="50">
                  <c:v>504</c:v>
                </c:pt>
                <c:pt idx="51">
                  <c:v>515.8</c:v>
                </c:pt>
                <c:pt idx="52">
                  <c:v>527.8</c:v>
                </c:pt>
                <c:pt idx="53">
                  <c:v>539.9</c:v>
                </c:pt>
                <c:pt idx="54">
                  <c:v>552.1</c:v>
                </c:pt>
                <c:pt idx="55">
                  <c:v>564.5</c:v>
                </c:pt>
                <c:pt idx="56">
                  <c:v>577</c:v>
                </c:pt>
                <c:pt idx="57">
                  <c:v>589.7</c:v>
                </c:pt>
                <c:pt idx="58">
                  <c:v>602.5</c:v>
                </c:pt>
                <c:pt idx="59">
                  <c:v>615.5</c:v>
                </c:pt>
                <c:pt idx="60">
                  <c:v>628.6</c:v>
                </c:pt>
                <c:pt idx="61">
                  <c:v>641.9</c:v>
                </c:pt>
                <c:pt idx="62">
                  <c:v>655.3</c:v>
                </c:pt>
                <c:pt idx="63">
                  <c:v>668.8</c:v>
                </c:pt>
                <c:pt idx="64">
                  <c:v>682.5</c:v>
                </c:pt>
                <c:pt idx="65">
                  <c:v>696.3</c:v>
                </c:pt>
                <c:pt idx="66">
                  <c:v>710.3</c:v>
                </c:pt>
                <c:pt idx="67">
                  <c:v>724.4</c:v>
                </c:pt>
                <c:pt idx="68">
                  <c:v>738.6</c:v>
                </c:pt>
                <c:pt idx="69">
                  <c:v>753</c:v>
                </c:pt>
                <c:pt idx="70">
                  <c:v>767.5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Tabelle1!$Q$17:$Q$87</c:f>
              <c:numCache>
                <c:ptCount val="71"/>
                <c:pt idx="0">
                  <c:v>600</c:v>
                </c:pt>
                <c:pt idx="1">
                  <c:v>601</c:v>
                </c:pt>
                <c:pt idx="2">
                  <c:v>602</c:v>
                </c:pt>
                <c:pt idx="3">
                  <c:v>602.9</c:v>
                </c:pt>
                <c:pt idx="4">
                  <c:v>603.8</c:v>
                </c:pt>
                <c:pt idx="5">
                  <c:v>604.7</c:v>
                </c:pt>
                <c:pt idx="6">
                  <c:v>605.5</c:v>
                </c:pt>
                <c:pt idx="7">
                  <c:v>606.3</c:v>
                </c:pt>
                <c:pt idx="8">
                  <c:v>607.1</c:v>
                </c:pt>
                <c:pt idx="9">
                  <c:v>607.8</c:v>
                </c:pt>
                <c:pt idx="10">
                  <c:v>608.5</c:v>
                </c:pt>
                <c:pt idx="11">
                  <c:v>609.1</c:v>
                </c:pt>
                <c:pt idx="12">
                  <c:v>609.7</c:v>
                </c:pt>
                <c:pt idx="13">
                  <c:v>610.3</c:v>
                </c:pt>
                <c:pt idx="14">
                  <c:v>610.8</c:v>
                </c:pt>
                <c:pt idx="15">
                  <c:v>611.3</c:v>
                </c:pt>
                <c:pt idx="16">
                  <c:v>611.8</c:v>
                </c:pt>
                <c:pt idx="17">
                  <c:v>612.2</c:v>
                </c:pt>
                <c:pt idx="18">
                  <c:v>612.6</c:v>
                </c:pt>
                <c:pt idx="19">
                  <c:v>612.9</c:v>
                </c:pt>
                <c:pt idx="20">
                  <c:v>613.2</c:v>
                </c:pt>
                <c:pt idx="21">
                  <c:v>613.5</c:v>
                </c:pt>
                <c:pt idx="22">
                  <c:v>613.7</c:v>
                </c:pt>
                <c:pt idx="23">
                  <c:v>613.9</c:v>
                </c:pt>
                <c:pt idx="24">
                  <c:v>614</c:v>
                </c:pt>
                <c:pt idx="25">
                  <c:v>614.1</c:v>
                </c:pt>
                <c:pt idx="26">
                  <c:v>614.2</c:v>
                </c:pt>
                <c:pt idx="27">
                  <c:v>614.2</c:v>
                </c:pt>
                <c:pt idx="28">
                  <c:v>614.2</c:v>
                </c:pt>
                <c:pt idx="29">
                  <c:v>614.1</c:v>
                </c:pt>
                <c:pt idx="30">
                  <c:v>614</c:v>
                </c:pt>
                <c:pt idx="31">
                  <c:v>613.9</c:v>
                </c:pt>
                <c:pt idx="32">
                  <c:v>613.7</c:v>
                </c:pt>
                <c:pt idx="33">
                  <c:v>613.5</c:v>
                </c:pt>
                <c:pt idx="34">
                  <c:v>613.2</c:v>
                </c:pt>
                <c:pt idx="35">
                  <c:v>612.9</c:v>
                </c:pt>
                <c:pt idx="36">
                  <c:v>612.6</c:v>
                </c:pt>
                <c:pt idx="37">
                  <c:v>612.2</c:v>
                </c:pt>
                <c:pt idx="38">
                  <c:v>611.8</c:v>
                </c:pt>
                <c:pt idx="39">
                  <c:v>611.3</c:v>
                </c:pt>
                <c:pt idx="40">
                  <c:v>610.8</c:v>
                </c:pt>
                <c:pt idx="41">
                  <c:v>610.3</c:v>
                </c:pt>
                <c:pt idx="42">
                  <c:v>609.7</c:v>
                </c:pt>
                <c:pt idx="43">
                  <c:v>609.1</c:v>
                </c:pt>
                <c:pt idx="44">
                  <c:v>608.5</c:v>
                </c:pt>
                <c:pt idx="45">
                  <c:v>607.8</c:v>
                </c:pt>
                <c:pt idx="46">
                  <c:v>607.1</c:v>
                </c:pt>
                <c:pt idx="47">
                  <c:v>606.4</c:v>
                </c:pt>
                <c:pt idx="48">
                  <c:v>605.6</c:v>
                </c:pt>
                <c:pt idx="49">
                  <c:v>604.8</c:v>
                </c:pt>
                <c:pt idx="50">
                  <c:v>604</c:v>
                </c:pt>
                <c:pt idx="51">
                  <c:v>603.1</c:v>
                </c:pt>
                <c:pt idx="52">
                  <c:v>602.2</c:v>
                </c:pt>
                <c:pt idx="53">
                  <c:v>601.3</c:v>
                </c:pt>
                <c:pt idx="54">
                  <c:v>600.3</c:v>
                </c:pt>
                <c:pt idx="55">
                  <c:v>599.3</c:v>
                </c:pt>
                <c:pt idx="56">
                  <c:v>598.3</c:v>
                </c:pt>
                <c:pt idx="57">
                  <c:v>597.2</c:v>
                </c:pt>
                <c:pt idx="58">
                  <c:v>596.1</c:v>
                </c:pt>
                <c:pt idx="59">
                  <c:v>595</c:v>
                </c:pt>
                <c:pt idx="60">
                  <c:v>593.8</c:v>
                </c:pt>
                <c:pt idx="61">
                  <c:v>592.6</c:v>
                </c:pt>
                <c:pt idx="62">
                  <c:v>591.4</c:v>
                </c:pt>
                <c:pt idx="63">
                  <c:v>590.1</c:v>
                </c:pt>
                <c:pt idx="64">
                  <c:v>588.8</c:v>
                </c:pt>
                <c:pt idx="65">
                  <c:v>587.5</c:v>
                </c:pt>
                <c:pt idx="66">
                  <c:v>586.2</c:v>
                </c:pt>
                <c:pt idx="67">
                  <c:v>584.8</c:v>
                </c:pt>
                <c:pt idx="68">
                  <c:v>583.4</c:v>
                </c:pt>
                <c:pt idx="69">
                  <c:v>582</c:v>
                </c:pt>
                <c:pt idx="70">
                  <c:v>580.6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Tabelle1!$S$17:$S$87</c:f>
              <c:numCache>
                <c:ptCount val="71"/>
                <c:pt idx="0">
                  <c:v>300</c:v>
                </c:pt>
                <c:pt idx="1">
                  <c:v>309.6</c:v>
                </c:pt>
                <c:pt idx="2">
                  <c:v>319.2</c:v>
                </c:pt>
                <c:pt idx="3">
                  <c:v>328.8</c:v>
                </c:pt>
                <c:pt idx="4">
                  <c:v>338.4</c:v>
                </c:pt>
                <c:pt idx="5">
                  <c:v>348.1</c:v>
                </c:pt>
                <c:pt idx="6">
                  <c:v>357.8</c:v>
                </c:pt>
                <c:pt idx="7">
                  <c:v>367.5</c:v>
                </c:pt>
                <c:pt idx="8">
                  <c:v>377.2</c:v>
                </c:pt>
                <c:pt idx="9">
                  <c:v>386.9</c:v>
                </c:pt>
                <c:pt idx="10">
                  <c:v>396.6</c:v>
                </c:pt>
                <c:pt idx="11">
                  <c:v>406.3</c:v>
                </c:pt>
                <c:pt idx="12">
                  <c:v>416</c:v>
                </c:pt>
                <c:pt idx="13">
                  <c:v>425.8</c:v>
                </c:pt>
                <c:pt idx="14">
                  <c:v>435.6</c:v>
                </c:pt>
                <c:pt idx="15">
                  <c:v>445.4</c:v>
                </c:pt>
                <c:pt idx="16">
                  <c:v>455.2</c:v>
                </c:pt>
                <c:pt idx="17">
                  <c:v>465</c:v>
                </c:pt>
                <c:pt idx="18">
                  <c:v>474.8</c:v>
                </c:pt>
                <c:pt idx="19">
                  <c:v>484.6</c:v>
                </c:pt>
                <c:pt idx="20">
                  <c:v>494.4</c:v>
                </c:pt>
                <c:pt idx="21">
                  <c:v>504.2</c:v>
                </c:pt>
                <c:pt idx="22">
                  <c:v>514</c:v>
                </c:pt>
                <c:pt idx="23">
                  <c:v>523.8</c:v>
                </c:pt>
                <c:pt idx="24">
                  <c:v>533.6</c:v>
                </c:pt>
                <c:pt idx="25">
                  <c:v>543.4</c:v>
                </c:pt>
                <c:pt idx="26">
                  <c:v>553.2</c:v>
                </c:pt>
                <c:pt idx="27">
                  <c:v>563</c:v>
                </c:pt>
                <c:pt idx="28">
                  <c:v>572.8</c:v>
                </c:pt>
                <c:pt idx="29">
                  <c:v>582.6</c:v>
                </c:pt>
                <c:pt idx="30">
                  <c:v>592.4</c:v>
                </c:pt>
                <c:pt idx="31">
                  <c:v>602.2</c:v>
                </c:pt>
                <c:pt idx="32">
                  <c:v>612</c:v>
                </c:pt>
                <c:pt idx="33">
                  <c:v>621.8</c:v>
                </c:pt>
                <c:pt idx="34">
                  <c:v>631.6</c:v>
                </c:pt>
                <c:pt idx="35">
                  <c:v>641.4</c:v>
                </c:pt>
                <c:pt idx="36">
                  <c:v>651.2</c:v>
                </c:pt>
                <c:pt idx="37">
                  <c:v>661</c:v>
                </c:pt>
                <c:pt idx="38">
                  <c:v>670.8</c:v>
                </c:pt>
                <c:pt idx="39">
                  <c:v>680.6</c:v>
                </c:pt>
                <c:pt idx="40">
                  <c:v>690.4</c:v>
                </c:pt>
                <c:pt idx="41">
                  <c:v>700.2</c:v>
                </c:pt>
                <c:pt idx="42">
                  <c:v>710</c:v>
                </c:pt>
                <c:pt idx="43">
                  <c:v>719.8</c:v>
                </c:pt>
                <c:pt idx="44">
                  <c:v>729.5</c:v>
                </c:pt>
                <c:pt idx="45">
                  <c:v>739.2</c:v>
                </c:pt>
                <c:pt idx="46">
                  <c:v>748.9</c:v>
                </c:pt>
                <c:pt idx="47">
                  <c:v>758.6</c:v>
                </c:pt>
                <c:pt idx="48">
                  <c:v>768.3</c:v>
                </c:pt>
                <c:pt idx="49">
                  <c:v>778</c:v>
                </c:pt>
                <c:pt idx="50">
                  <c:v>787.7</c:v>
                </c:pt>
                <c:pt idx="51">
                  <c:v>797.4</c:v>
                </c:pt>
                <c:pt idx="52">
                  <c:v>807</c:v>
                </c:pt>
                <c:pt idx="53">
                  <c:v>816.6</c:v>
                </c:pt>
                <c:pt idx="54">
                  <c:v>826.2</c:v>
                </c:pt>
                <c:pt idx="55">
                  <c:v>835.8</c:v>
                </c:pt>
                <c:pt idx="56">
                  <c:v>845.4</c:v>
                </c:pt>
                <c:pt idx="57">
                  <c:v>855</c:v>
                </c:pt>
                <c:pt idx="58">
                  <c:v>864.6</c:v>
                </c:pt>
                <c:pt idx="59">
                  <c:v>874.1</c:v>
                </c:pt>
                <c:pt idx="60">
                  <c:v>883.6</c:v>
                </c:pt>
                <c:pt idx="61">
                  <c:v>893.1</c:v>
                </c:pt>
                <c:pt idx="62">
                  <c:v>902.6</c:v>
                </c:pt>
                <c:pt idx="63">
                  <c:v>912.1</c:v>
                </c:pt>
                <c:pt idx="64">
                  <c:v>921.5</c:v>
                </c:pt>
                <c:pt idx="65">
                  <c:v>930.9</c:v>
                </c:pt>
                <c:pt idx="66">
                  <c:v>940.3</c:v>
                </c:pt>
                <c:pt idx="67">
                  <c:v>949.7</c:v>
                </c:pt>
                <c:pt idx="68">
                  <c:v>959.1</c:v>
                </c:pt>
                <c:pt idx="69">
                  <c:v>968.4</c:v>
                </c:pt>
                <c:pt idx="70">
                  <c:v>977.7</c:v>
                </c:pt>
              </c:numCache>
            </c:numRef>
          </c:yVal>
          <c:smooth val="0"/>
        </c:ser>
        <c:axId val="22524380"/>
        <c:axId val="1392829"/>
      </c:scatterChart>
      <c:valAx>
        <c:axId val="22524380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92829"/>
        <c:crosses val="autoZero"/>
        <c:crossBetween val="midCat"/>
        <c:dispUnits/>
      </c:valAx>
      <c:valAx>
        <c:axId val="1392829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Bevölkerung in Millionen / Nahrung in Millionen Tonnen / Kapital in Milliarden € / Fläche in Tausend ha</a:t>
                </a:r>
              </a:p>
            </c:rich>
          </c:tx>
          <c:layout>
            <c:manualLayout>
              <c:xMode val="factor"/>
              <c:yMode val="factor"/>
              <c:x val="-0.018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5243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erwünschte und wirkliche Nahrung pro Kopf</a:t>
            </a:r>
          </a:p>
        </c:rich>
      </c:tx>
      <c:layout>
        <c:manualLayout>
          <c:xMode val="factor"/>
          <c:yMode val="factor"/>
          <c:x val="0.05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975"/>
          <c:w val="0.898"/>
          <c:h val="0.83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Tabelle1!$K$17:$K$87</c:f>
              <c:numCache>
                <c:ptCount val="71"/>
                <c:pt idx="0">
                  <c:v>0.26</c:v>
                </c:pt>
                <c:pt idx="1">
                  <c:v>0.26</c:v>
                </c:pt>
                <c:pt idx="2">
                  <c:v>0.26</c:v>
                </c:pt>
                <c:pt idx="3">
                  <c:v>0.26</c:v>
                </c:pt>
                <c:pt idx="4">
                  <c:v>0.26</c:v>
                </c:pt>
                <c:pt idx="5">
                  <c:v>0.26</c:v>
                </c:pt>
                <c:pt idx="6">
                  <c:v>0.26</c:v>
                </c:pt>
                <c:pt idx="7">
                  <c:v>0.26</c:v>
                </c:pt>
                <c:pt idx="8">
                  <c:v>0.26</c:v>
                </c:pt>
                <c:pt idx="9">
                  <c:v>0.26</c:v>
                </c:pt>
                <c:pt idx="10">
                  <c:v>0.26</c:v>
                </c:pt>
                <c:pt idx="11">
                  <c:v>0.26</c:v>
                </c:pt>
                <c:pt idx="12">
                  <c:v>0.26</c:v>
                </c:pt>
                <c:pt idx="13">
                  <c:v>0.26</c:v>
                </c:pt>
                <c:pt idx="14">
                  <c:v>0.26</c:v>
                </c:pt>
                <c:pt idx="15">
                  <c:v>0.26</c:v>
                </c:pt>
                <c:pt idx="16">
                  <c:v>0.26</c:v>
                </c:pt>
                <c:pt idx="17">
                  <c:v>0.26</c:v>
                </c:pt>
                <c:pt idx="18">
                  <c:v>0.26</c:v>
                </c:pt>
                <c:pt idx="19">
                  <c:v>0.26</c:v>
                </c:pt>
                <c:pt idx="20">
                  <c:v>0.26</c:v>
                </c:pt>
                <c:pt idx="21">
                  <c:v>0.26</c:v>
                </c:pt>
                <c:pt idx="22">
                  <c:v>0.26</c:v>
                </c:pt>
                <c:pt idx="23">
                  <c:v>0.26</c:v>
                </c:pt>
                <c:pt idx="24">
                  <c:v>0.26</c:v>
                </c:pt>
                <c:pt idx="25">
                  <c:v>0.26</c:v>
                </c:pt>
                <c:pt idx="26">
                  <c:v>0.26</c:v>
                </c:pt>
                <c:pt idx="27">
                  <c:v>0.26</c:v>
                </c:pt>
                <c:pt idx="28">
                  <c:v>0.26</c:v>
                </c:pt>
                <c:pt idx="29">
                  <c:v>0.26</c:v>
                </c:pt>
                <c:pt idx="30">
                  <c:v>0.26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0.26</c:v>
                </c:pt>
                <c:pt idx="35">
                  <c:v>0.26</c:v>
                </c:pt>
                <c:pt idx="36">
                  <c:v>0.26</c:v>
                </c:pt>
                <c:pt idx="37">
                  <c:v>0.26</c:v>
                </c:pt>
                <c:pt idx="38">
                  <c:v>0.26</c:v>
                </c:pt>
                <c:pt idx="39">
                  <c:v>0.26</c:v>
                </c:pt>
                <c:pt idx="40">
                  <c:v>0.26</c:v>
                </c:pt>
                <c:pt idx="41">
                  <c:v>0.26</c:v>
                </c:pt>
                <c:pt idx="42">
                  <c:v>0.26</c:v>
                </c:pt>
                <c:pt idx="43">
                  <c:v>0.26</c:v>
                </c:pt>
                <c:pt idx="44">
                  <c:v>0.26</c:v>
                </c:pt>
                <c:pt idx="45">
                  <c:v>0.26</c:v>
                </c:pt>
                <c:pt idx="46">
                  <c:v>0.26</c:v>
                </c:pt>
                <c:pt idx="47">
                  <c:v>0.26</c:v>
                </c:pt>
                <c:pt idx="48">
                  <c:v>0.26</c:v>
                </c:pt>
                <c:pt idx="49">
                  <c:v>0.26</c:v>
                </c:pt>
                <c:pt idx="50">
                  <c:v>0.26</c:v>
                </c:pt>
                <c:pt idx="51">
                  <c:v>0.26</c:v>
                </c:pt>
                <c:pt idx="52">
                  <c:v>0.26</c:v>
                </c:pt>
                <c:pt idx="53">
                  <c:v>0.26</c:v>
                </c:pt>
                <c:pt idx="54">
                  <c:v>0.26</c:v>
                </c:pt>
                <c:pt idx="55">
                  <c:v>0.26</c:v>
                </c:pt>
                <c:pt idx="56">
                  <c:v>0.26</c:v>
                </c:pt>
                <c:pt idx="57">
                  <c:v>0.26</c:v>
                </c:pt>
                <c:pt idx="58">
                  <c:v>0.26</c:v>
                </c:pt>
                <c:pt idx="59">
                  <c:v>0.26</c:v>
                </c:pt>
                <c:pt idx="60">
                  <c:v>0.26</c:v>
                </c:pt>
                <c:pt idx="61">
                  <c:v>0.26</c:v>
                </c:pt>
                <c:pt idx="62">
                  <c:v>0.26</c:v>
                </c:pt>
                <c:pt idx="63">
                  <c:v>0.26</c:v>
                </c:pt>
                <c:pt idx="64">
                  <c:v>0.26</c:v>
                </c:pt>
                <c:pt idx="65">
                  <c:v>0.26</c:v>
                </c:pt>
                <c:pt idx="66">
                  <c:v>0.26</c:v>
                </c:pt>
                <c:pt idx="67">
                  <c:v>0.26</c:v>
                </c:pt>
                <c:pt idx="68">
                  <c:v>0.26</c:v>
                </c:pt>
                <c:pt idx="69">
                  <c:v>0.26</c:v>
                </c:pt>
                <c:pt idx="70">
                  <c:v>0.26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Tabelle1!$A$17:$A$87</c:f>
              <c:numCache>
                <c:ptCount val="7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xVal>
          <c:yVal>
            <c:numRef>
              <c:f>Tabelle1!$O$17:$O$87</c:f>
              <c:numCache>
                <c:ptCount val="71"/>
                <c:pt idx="0">
                  <c:v>0.133</c:v>
                </c:pt>
                <c:pt idx="1">
                  <c:v>0.1377</c:v>
                </c:pt>
                <c:pt idx="2">
                  <c:v>0.142</c:v>
                </c:pt>
                <c:pt idx="3">
                  <c:v>0.1465</c:v>
                </c:pt>
                <c:pt idx="4">
                  <c:v>0.151</c:v>
                </c:pt>
                <c:pt idx="5">
                  <c:v>0.1557</c:v>
                </c:pt>
                <c:pt idx="6">
                  <c:v>0.1603</c:v>
                </c:pt>
                <c:pt idx="7">
                  <c:v>0.165</c:v>
                </c:pt>
                <c:pt idx="8">
                  <c:v>0.1697</c:v>
                </c:pt>
                <c:pt idx="9">
                  <c:v>0.1745</c:v>
                </c:pt>
                <c:pt idx="10">
                  <c:v>0.1793</c:v>
                </c:pt>
                <c:pt idx="11">
                  <c:v>0.1841</c:v>
                </c:pt>
                <c:pt idx="12">
                  <c:v>0.1889</c:v>
                </c:pt>
                <c:pt idx="13">
                  <c:v>0.1938</c:v>
                </c:pt>
                <c:pt idx="14">
                  <c:v>0.1987</c:v>
                </c:pt>
                <c:pt idx="15">
                  <c:v>0.2036</c:v>
                </c:pt>
                <c:pt idx="16">
                  <c:v>0.2085</c:v>
                </c:pt>
                <c:pt idx="17">
                  <c:v>0.2135</c:v>
                </c:pt>
                <c:pt idx="18">
                  <c:v>0.2185</c:v>
                </c:pt>
                <c:pt idx="19">
                  <c:v>0.2234</c:v>
                </c:pt>
                <c:pt idx="20">
                  <c:v>0.2284</c:v>
                </c:pt>
                <c:pt idx="21">
                  <c:v>0.2334</c:v>
                </c:pt>
                <c:pt idx="22">
                  <c:v>0.2384</c:v>
                </c:pt>
                <c:pt idx="23">
                  <c:v>0.2434</c:v>
                </c:pt>
                <c:pt idx="24">
                  <c:v>0.2484</c:v>
                </c:pt>
                <c:pt idx="25">
                  <c:v>0.2534</c:v>
                </c:pt>
                <c:pt idx="26">
                  <c:v>0.2584</c:v>
                </c:pt>
                <c:pt idx="27">
                  <c:v>0.2634</c:v>
                </c:pt>
                <c:pt idx="28">
                  <c:v>0.2683</c:v>
                </c:pt>
                <c:pt idx="29">
                  <c:v>0.2732</c:v>
                </c:pt>
                <c:pt idx="30">
                  <c:v>0.2781</c:v>
                </c:pt>
                <c:pt idx="31">
                  <c:v>0.283</c:v>
                </c:pt>
                <c:pt idx="32">
                  <c:v>0.2878</c:v>
                </c:pt>
                <c:pt idx="33">
                  <c:v>0.2927</c:v>
                </c:pt>
                <c:pt idx="34">
                  <c:v>0.2975</c:v>
                </c:pt>
                <c:pt idx="35">
                  <c:v>0.3023</c:v>
                </c:pt>
                <c:pt idx="36">
                  <c:v>0.307</c:v>
                </c:pt>
                <c:pt idx="37">
                  <c:v>0.3118</c:v>
                </c:pt>
                <c:pt idx="38">
                  <c:v>0.3165</c:v>
                </c:pt>
                <c:pt idx="39">
                  <c:v>0.3212</c:v>
                </c:pt>
                <c:pt idx="40">
                  <c:v>0.3258</c:v>
                </c:pt>
                <c:pt idx="41">
                  <c:v>0.3305</c:v>
                </c:pt>
                <c:pt idx="42">
                  <c:v>0.335</c:v>
                </c:pt>
                <c:pt idx="43">
                  <c:v>0.3396</c:v>
                </c:pt>
                <c:pt idx="44">
                  <c:v>0.3441</c:v>
                </c:pt>
                <c:pt idx="45">
                  <c:v>0.3485</c:v>
                </c:pt>
                <c:pt idx="46">
                  <c:v>0.3529</c:v>
                </c:pt>
                <c:pt idx="47">
                  <c:v>0.3573</c:v>
                </c:pt>
                <c:pt idx="48">
                  <c:v>0.3616</c:v>
                </c:pt>
                <c:pt idx="49">
                  <c:v>0.3658</c:v>
                </c:pt>
                <c:pt idx="50">
                  <c:v>0.3701</c:v>
                </c:pt>
                <c:pt idx="51">
                  <c:v>0.3743</c:v>
                </c:pt>
                <c:pt idx="52">
                  <c:v>0.3785</c:v>
                </c:pt>
                <c:pt idx="53">
                  <c:v>0.3826</c:v>
                </c:pt>
                <c:pt idx="54">
                  <c:v>0.3866</c:v>
                </c:pt>
                <c:pt idx="55">
                  <c:v>0.3906</c:v>
                </c:pt>
                <c:pt idx="56">
                  <c:v>0.3945</c:v>
                </c:pt>
                <c:pt idx="57">
                  <c:v>0.3984</c:v>
                </c:pt>
                <c:pt idx="58">
                  <c:v>0.4022</c:v>
                </c:pt>
                <c:pt idx="59">
                  <c:v>0.406</c:v>
                </c:pt>
                <c:pt idx="60">
                  <c:v>0.4097</c:v>
                </c:pt>
                <c:pt idx="61">
                  <c:v>0.4134</c:v>
                </c:pt>
                <c:pt idx="62">
                  <c:v>0.4171</c:v>
                </c:pt>
                <c:pt idx="63">
                  <c:v>0.4206</c:v>
                </c:pt>
                <c:pt idx="64">
                  <c:v>0.4241</c:v>
                </c:pt>
                <c:pt idx="65">
                  <c:v>0.4276</c:v>
                </c:pt>
                <c:pt idx="66">
                  <c:v>0.431</c:v>
                </c:pt>
                <c:pt idx="67">
                  <c:v>0.4343</c:v>
                </c:pt>
                <c:pt idx="68">
                  <c:v>0.4376</c:v>
                </c:pt>
                <c:pt idx="69">
                  <c:v>0.4408</c:v>
                </c:pt>
                <c:pt idx="70">
                  <c:v>0.444</c:v>
                </c:pt>
              </c:numCache>
            </c:numRef>
          </c:yVal>
          <c:smooth val="0"/>
        </c:ser>
        <c:axId val="12535462"/>
        <c:axId val="45710295"/>
      </c:scatterChart>
      <c:valAx>
        <c:axId val="12535462"/>
        <c:scaling>
          <c:orientation val="minMax"/>
          <c:max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5710295"/>
        <c:crosses val="autoZero"/>
        <c:crossBetween val="midCat"/>
        <c:dispUnits/>
      </c:valAx>
      <c:valAx>
        <c:axId val="45710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Kilo-Kalorien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25354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0</xdr:rowOff>
    </xdr:from>
    <xdr:ext cx="10515600" cy="2219325"/>
    <xdr:sp>
      <xdr:nvSpPr>
        <xdr:cNvPr id="1" name="TextBox 1"/>
        <xdr:cNvSpPr txBox="1">
          <a:spLocks noChangeArrowheads="1"/>
        </xdr:cNvSpPr>
      </xdr:nvSpPr>
      <xdr:spPr>
        <a:xfrm>
          <a:off x="9525" y="0"/>
          <a:ext cx="10515600" cy="22193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zur Teilstruktur "Bevölkerung, Landwirtschaft und Kapital"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B_neu &lt;-- B_alt + Δt · (Z_B - A_B); Anfangsgröße Bevölkerung B = 750 Millionen (Subsahara-Zone im Jahr 2007);   Δt = 1; (1 Zeittakt )
Z_B = B · gr  Λ  A_B = b · sr; gr = 0,041  Λ  sr = 0,029 (Mittelwerte aus der Subsahara-Zone) 
***************************************************************************************************************************************************************
LK_neu &lt;-- LK_alt + Δt · Z_LK; Anfangsgröße landwirtschaftlich genutztes Kapital LK = 600 Milliarden €   
F_neu &lt;-- F_alt + Δt · Z_F; Anfangsgröße landwirtschaftlich genutzte Fläche F = 300 Tausen ha
NP_neu &lt;-- NP_alt + Δt · Z_NP; Anfangsgröße Nahrungsproduktionsmenge NP = 100 Millionen Tonnen
Δt = 1 (Zeittakt 1 Jahr) 
Z_LK = (enk - nk) · f1  Λ  Z_F = LK · f2  Λ   Z_NP = F · f3  Λ  nk = NP/ B;   enk = 0,26 Tonnen pro Jahr pro Kopf  Λ  f1 = 8  Λ  f2 = 0,016  Λ  f3 = 0,015 
*****************************************************************************************************************************************************************
K_neu &lt;-- K_alt + Δt · (In - Ka); Anfangsgröße Kapital K = 10 Billionen €;   Δt = 0,005; ( 1 Zeittakt)
In = Ip · ir   Λ   Ip = K · b   Λ   Ka = K · f;   ir = 0,2  Λ  b = 0,4  Λ  f = 0,02</a:t>
          </a:r>
        </a:p>
      </xdr:txBody>
    </xdr:sp>
    <xdr:clientData/>
  </xdr:oneCellAnchor>
  <xdr:twoCellAnchor>
    <xdr:from>
      <xdr:col>20</xdr:col>
      <xdr:colOff>28575</xdr:colOff>
      <xdr:row>14</xdr:row>
      <xdr:rowOff>19050</xdr:rowOff>
    </xdr:from>
    <xdr:to>
      <xdr:col>25</xdr:col>
      <xdr:colOff>200025</xdr:colOff>
      <xdr:row>43</xdr:row>
      <xdr:rowOff>142875</xdr:rowOff>
    </xdr:to>
    <xdr:graphicFrame>
      <xdr:nvGraphicFramePr>
        <xdr:cNvPr id="2" name="Chart 7"/>
        <xdr:cNvGraphicFramePr/>
      </xdr:nvGraphicFramePr>
      <xdr:xfrm>
        <a:off x="10058400" y="2295525"/>
        <a:ext cx="39814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28575</xdr:colOff>
      <xdr:row>46</xdr:row>
      <xdr:rowOff>0</xdr:rowOff>
    </xdr:from>
    <xdr:to>
      <xdr:col>25</xdr:col>
      <xdr:colOff>219075</xdr:colOff>
      <xdr:row>62</xdr:row>
      <xdr:rowOff>133350</xdr:rowOff>
    </xdr:to>
    <xdr:graphicFrame>
      <xdr:nvGraphicFramePr>
        <xdr:cNvPr id="3" name="Chart 8"/>
        <xdr:cNvGraphicFramePr/>
      </xdr:nvGraphicFramePr>
      <xdr:xfrm>
        <a:off x="10058400" y="7467600"/>
        <a:ext cx="40005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S87"/>
  <sheetViews>
    <sheetView tabSelected="1" workbookViewId="0" topLeftCell="A4">
      <selection activeCell="H18" sqref="H18"/>
    </sheetView>
  </sheetViews>
  <sheetFormatPr defaultColWidth="11.421875" defaultRowHeight="12.75"/>
  <cols>
    <col min="1" max="1" width="4.28125" style="0" customWidth="1"/>
    <col min="2" max="4" width="6.00390625" style="0" customWidth="1"/>
    <col min="5" max="6" width="6.7109375" style="0" customWidth="1"/>
    <col min="7" max="7" width="8.8515625" style="0" customWidth="1"/>
    <col min="8" max="8" width="5.00390625" style="0" customWidth="1"/>
    <col min="9" max="10" width="6.00390625" style="0" customWidth="1"/>
    <col min="11" max="11" width="7.00390625" style="0" customWidth="1"/>
    <col min="12" max="12" width="8.8515625" style="0" customWidth="1"/>
    <col min="13" max="13" width="6.7109375" style="0" customWidth="1"/>
    <col min="14" max="14" width="9.421875" style="0" customWidth="1"/>
    <col min="15" max="15" width="8.8515625" style="0" customWidth="1"/>
    <col min="16" max="16" width="7.7109375" style="0" customWidth="1"/>
    <col min="17" max="17" width="10.421875" style="0" customWidth="1"/>
    <col min="18" max="18" width="7.57421875" style="0" customWidth="1"/>
    <col min="19" max="19" width="10.8515625" style="0" customWidth="1"/>
  </cols>
  <sheetData>
    <row r="14" ht="13.5" thickBot="1"/>
    <row r="15" spans="1:19" ht="12.75">
      <c r="A15" s="1"/>
      <c r="B15" s="7"/>
      <c r="C15" s="2"/>
      <c r="D15" s="7"/>
      <c r="E15" s="2"/>
      <c r="F15" s="7"/>
      <c r="G15" s="21" t="s">
        <v>20</v>
      </c>
      <c r="H15" s="7"/>
      <c r="I15" s="7"/>
      <c r="J15" s="2"/>
      <c r="K15" s="25" t="s">
        <v>19</v>
      </c>
      <c r="L15" s="2"/>
      <c r="M15" s="1"/>
      <c r="N15" s="11" t="s">
        <v>21</v>
      </c>
      <c r="O15" s="28" t="s">
        <v>19</v>
      </c>
      <c r="P15" s="1"/>
      <c r="Q15" s="11" t="s">
        <v>23</v>
      </c>
      <c r="R15" s="2"/>
      <c r="S15" s="11" t="s">
        <v>22</v>
      </c>
    </row>
    <row r="16" spans="1:19" ht="13.5" thickBot="1">
      <c r="A16" s="3" t="s">
        <v>0</v>
      </c>
      <c r="B16" s="8" t="s">
        <v>1</v>
      </c>
      <c r="C16" s="4" t="s">
        <v>14</v>
      </c>
      <c r="D16" s="8" t="s">
        <v>15</v>
      </c>
      <c r="E16" s="4" t="s">
        <v>16</v>
      </c>
      <c r="F16" s="8" t="s">
        <v>17</v>
      </c>
      <c r="G16" s="4" t="s">
        <v>18</v>
      </c>
      <c r="H16" s="8" t="s">
        <v>2</v>
      </c>
      <c r="I16" s="8" t="s">
        <v>3</v>
      </c>
      <c r="J16" s="4" t="s">
        <v>4</v>
      </c>
      <c r="K16" s="26" t="s">
        <v>5</v>
      </c>
      <c r="L16" s="4" t="s">
        <v>6</v>
      </c>
      <c r="M16" s="3" t="s">
        <v>11</v>
      </c>
      <c r="N16" s="8" t="s">
        <v>7</v>
      </c>
      <c r="O16" s="29" t="s">
        <v>8</v>
      </c>
      <c r="P16" s="3" t="s">
        <v>12</v>
      </c>
      <c r="Q16" s="8" t="s">
        <v>9</v>
      </c>
      <c r="R16" s="4" t="s">
        <v>13</v>
      </c>
      <c r="S16" s="8" t="s">
        <v>10</v>
      </c>
    </row>
    <row r="17" spans="1:19" ht="12.75">
      <c r="A17" s="6">
        <v>0</v>
      </c>
      <c r="B17" s="20">
        <v>1</v>
      </c>
      <c r="C17" s="20">
        <v>0.041</v>
      </c>
      <c r="D17" s="20">
        <v>0.029</v>
      </c>
      <c r="E17" s="20"/>
      <c r="F17" s="20"/>
      <c r="G17" s="22">
        <v>750</v>
      </c>
      <c r="H17" s="20">
        <v>8</v>
      </c>
      <c r="I17" s="20">
        <v>0.016</v>
      </c>
      <c r="J17" s="20">
        <v>0.015</v>
      </c>
      <c r="K17" s="27">
        <v>0.26</v>
      </c>
      <c r="L17" s="20"/>
      <c r="M17" s="9"/>
      <c r="N17" s="17">
        <v>100</v>
      </c>
      <c r="O17" s="24">
        <f>ROUND((N17/G17),3)</f>
        <v>0.133</v>
      </c>
      <c r="P17" s="9"/>
      <c r="Q17" s="18">
        <v>600</v>
      </c>
      <c r="R17" s="14"/>
      <c r="S17" s="19">
        <v>300</v>
      </c>
    </row>
    <row r="18" spans="1:19" ht="12.75">
      <c r="A18" s="5">
        <f>A17+1</f>
        <v>1</v>
      </c>
      <c r="B18" s="5">
        <f aca="true" t="shared" si="0" ref="B18:L18">B17</f>
        <v>1</v>
      </c>
      <c r="C18" s="5">
        <f>C17</f>
        <v>0.041</v>
      </c>
      <c r="D18" s="5">
        <f>D17</f>
        <v>0.029</v>
      </c>
      <c r="E18" s="5">
        <f>ROUND((G17*C17),3)</f>
        <v>30.75</v>
      </c>
      <c r="F18" s="5">
        <f>ROUND((G17*D17),3)</f>
        <v>21.75</v>
      </c>
      <c r="G18" s="23">
        <f>ROUND((G17+B17*(E18-F18)),1)</f>
        <v>759</v>
      </c>
      <c r="H18" s="5">
        <f t="shared" si="0"/>
        <v>8</v>
      </c>
      <c r="I18" s="5">
        <f t="shared" si="0"/>
        <v>0.016</v>
      </c>
      <c r="J18" s="5">
        <f t="shared" si="0"/>
        <v>0.015</v>
      </c>
      <c r="K18" s="5">
        <f t="shared" si="0"/>
        <v>0.26</v>
      </c>
      <c r="L18" s="5">
        <f t="shared" si="0"/>
        <v>0</v>
      </c>
      <c r="M18" s="10">
        <f>ROUND((S17*J17),4)</f>
        <v>4.5</v>
      </c>
      <c r="N18" s="12">
        <f>ROUND((N17+B18*M18),1)</f>
        <v>104.5</v>
      </c>
      <c r="O18" s="24">
        <f>ROUND((N18/G18),4)</f>
        <v>0.1377</v>
      </c>
      <c r="P18" s="10">
        <f>ROUND(((K17-O17)*H17),4)</f>
        <v>1.016</v>
      </c>
      <c r="Q18" s="13">
        <f>ROUND((Q17+B17*P18),1)</f>
        <v>601</v>
      </c>
      <c r="R18" s="15">
        <f>ROUND((Q17*I17),4)</f>
        <v>9.6</v>
      </c>
      <c r="S18" s="16">
        <f>ROUND((S17+B17*R18),1)</f>
        <v>309.6</v>
      </c>
    </row>
    <row r="19" spans="1:19" ht="12.75">
      <c r="A19" s="5">
        <f aca="true" t="shared" si="1" ref="A19:A82">A18+1</f>
        <v>2</v>
      </c>
      <c r="B19" s="5">
        <f aca="true" t="shared" si="2" ref="B19:B82">B18</f>
        <v>1</v>
      </c>
      <c r="C19" s="5">
        <f aca="true" t="shared" si="3" ref="C19:C82">C18</f>
        <v>0.041</v>
      </c>
      <c r="D19" s="5">
        <f aca="true" t="shared" si="4" ref="D19:D82">D18</f>
        <v>0.029</v>
      </c>
      <c r="E19" s="5">
        <f aca="true" t="shared" si="5" ref="E19:E82">ROUND((G18*C18),3)</f>
        <v>31.119</v>
      </c>
      <c r="F19" s="5">
        <f aca="true" t="shared" si="6" ref="F19:F82">ROUND((G18*D18),3)</f>
        <v>22.011</v>
      </c>
      <c r="G19" s="23">
        <f aca="true" t="shared" si="7" ref="G19:G82">ROUND((G18+B18*(E19-F19)),1)</f>
        <v>768.1</v>
      </c>
      <c r="H19" s="5">
        <f aca="true" t="shared" si="8" ref="H19:H82">H18</f>
        <v>8</v>
      </c>
      <c r="I19" s="5">
        <f aca="true" t="shared" si="9" ref="I19:I82">I18</f>
        <v>0.016</v>
      </c>
      <c r="J19" s="5">
        <f aca="true" t="shared" si="10" ref="J19:J82">J18</f>
        <v>0.015</v>
      </c>
      <c r="K19" s="5">
        <f aca="true" t="shared" si="11" ref="K19:K82">K18</f>
        <v>0.26</v>
      </c>
      <c r="L19" s="5">
        <f aca="true" t="shared" si="12" ref="L19:L82">L18</f>
        <v>0</v>
      </c>
      <c r="M19" s="10">
        <f aca="true" t="shared" si="13" ref="M19:M82">ROUND((S18*J18),4)</f>
        <v>4.644</v>
      </c>
      <c r="N19" s="12">
        <f aca="true" t="shared" si="14" ref="N19:N82">ROUND((N18+B19*M19),1)</f>
        <v>109.1</v>
      </c>
      <c r="O19" s="24">
        <f aca="true" t="shared" si="15" ref="O19:O82">ROUND((N19/G19),4)</f>
        <v>0.142</v>
      </c>
      <c r="P19" s="10">
        <f aca="true" t="shared" si="16" ref="P19:P82">ROUND(((K18-O18)*H18),4)</f>
        <v>0.9784</v>
      </c>
      <c r="Q19" s="13">
        <f aca="true" t="shared" si="17" ref="Q19:Q82">ROUND((Q18+B18*P19),1)</f>
        <v>602</v>
      </c>
      <c r="R19" s="15">
        <f aca="true" t="shared" si="18" ref="R19:R82">ROUND((Q18*I18),4)</f>
        <v>9.616</v>
      </c>
      <c r="S19" s="16">
        <f aca="true" t="shared" si="19" ref="S19:S82">ROUND((S18+B18*R19),1)</f>
        <v>319.2</v>
      </c>
    </row>
    <row r="20" spans="1:19" ht="12.75">
      <c r="A20" s="5">
        <f t="shared" si="1"/>
        <v>3</v>
      </c>
      <c r="B20" s="5">
        <f t="shared" si="2"/>
        <v>1</v>
      </c>
      <c r="C20" s="5">
        <f t="shared" si="3"/>
        <v>0.041</v>
      </c>
      <c r="D20" s="5">
        <f t="shared" si="4"/>
        <v>0.029</v>
      </c>
      <c r="E20" s="5">
        <f t="shared" si="5"/>
        <v>31.492</v>
      </c>
      <c r="F20" s="5">
        <f t="shared" si="6"/>
        <v>22.275</v>
      </c>
      <c r="G20" s="23">
        <f t="shared" si="7"/>
        <v>777.3</v>
      </c>
      <c r="H20" s="5">
        <f t="shared" si="8"/>
        <v>8</v>
      </c>
      <c r="I20" s="5">
        <f t="shared" si="9"/>
        <v>0.016</v>
      </c>
      <c r="J20" s="5">
        <f t="shared" si="10"/>
        <v>0.015</v>
      </c>
      <c r="K20" s="5">
        <f t="shared" si="11"/>
        <v>0.26</v>
      </c>
      <c r="L20" s="5">
        <f t="shared" si="12"/>
        <v>0</v>
      </c>
      <c r="M20" s="10">
        <f t="shared" si="13"/>
        <v>4.788</v>
      </c>
      <c r="N20" s="12">
        <f t="shared" si="14"/>
        <v>113.9</v>
      </c>
      <c r="O20" s="24">
        <f t="shared" si="15"/>
        <v>0.1465</v>
      </c>
      <c r="P20" s="10">
        <f t="shared" si="16"/>
        <v>0.944</v>
      </c>
      <c r="Q20" s="13">
        <f t="shared" si="17"/>
        <v>602.9</v>
      </c>
      <c r="R20" s="15">
        <f t="shared" si="18"/>
        <v>9.632</v>
      </c>
      <c r="S20" s="16">
        <f t="shared" si="19"/>
        <v>328.8</v>
      </c>
    </row>
    <row r="21" spans="1:19" ht="12.75">
      <c r="A21" s="5">
        <f t="shared" si="1"/>
        <v>4</v>
      </c>
      <c r="B21" s="5">
        <f t="shared" si="2"/>
        <v>1</v>
      </c>
      <c r="C21" s="5">
        <f t="shared" si="3"/>
        <v>0.041</v>
      </c>
      <c r="D21" s="5">
        <f t="shared" si="4"/>
        <v>0.029</v>
      </c>
      <c r="E21" s="5">
        <f t="shared" si="5"/>
        <v>31.869</v>
      </c>
      <c r="F21" s="5">
        <f t="shared" si="6"/>
        <v>22.542</v>
      </c>
      <c r="G21" s="23">
        <f t="shared" si="7"/>
        <v>786.6</v>
      </c>
      <c r="H21" s="5">
        <f t="shared" si="8"/>
        <v>8</v>
      </c>
      <c r="I21" s="5">
        <f t="shared" si="9"/>
        <v>0.016</v>
      </c>
      <c r="J21" s="5">
        <f t="shared" si="10"/>
        <v>0.015</v>
      </c>
      <c r="K21" s="5">
        <f t="shared" si="11"/>
        <v>0.26</v>
      </c>
      <c r="L21" s="5">
        <f t="shared" si="12"/>
        <v>0</v>
      </c>
      <c r="M21" s="10">
        <f t="shared" si="13"/>
        <v>4.932</v>
      </c>
      <c r="N21" s="12">
        <f t="shared" si="14"/>
        <v>118.8</v>
      </c>
      <c r="O21" s="24">
        <f t="shared" si="15"/>
        <v>0.151</v>
      </c>
      <c r="P21" s="10">
        <f t="shared" si="16"/>
        <v>0.908</v>
      </c>
      <c r="Q21" s="13">
        <f t="shared" si="17"/>
        <v>603.8</v>
      </c>
      <c r="R21" s="15">
        <f t="shared" si="18"/>
        <v>9.6464</v>
      </c>
      <c r="S21" s="16">
        <f t="shared" si="19"/>
        <v>338.4</v>
      </c>
    </row>
    <row r="22" spans="1:19" ht="12.75">
      <c r="A22" s="5">
        <f t="shared" si="1"/>
        <v>5</v>
      </c>
      <c r="B22" s="5">
        <f t="shared" si="2"/>
        <v>1</v>
      </c>
      <c r="C22" s="5">
        <f t="shared" si="3"/>
        <v>0.041</v>
      </c>
      <c r="D22" s="5">
        <f t="shared" si="4"/>
        <v>0.029</v>
      </c>
      <c r="E22" s="5">
        <f t="shared" si="5"/>
        <v>32.251</v>
      </c>
      <c r="F22" s="5">
        <f t="shared" si="6"/>
        <v>22.811</v>
      </c>
      <c r="G22" s="23">
        <f t="shared" si="7"/>
        <v>796</v>
      </c>
      <c r="H22" s="5">
        <f t="shared" si="8"/>
        <v>8</v>
      </c>
      <c r="I22" s="5">
        <f t="shared" si="9"/>
        <v>0.016</v>
      </c>
      <c r="J22" s="5">
        <f t="shared" si="10"/>
        <v>0.015</v>
      </c>
      <c r="K22" s="5">
        <f t="shared" si="11"/>
        <v>0.26</v>
      </c>
      <c r="L22" s="5">
        <f t="shared" si="12"/>
        <v>0</v>
      </c>
      <c r="M22" s="10">
        <f t="shared" si="13"/>
        <v>5.076</v>
      </c>
      <c r="N22" s="12">
        <f t="shared" si="14"/>
        <v>123.9</v>
      </c>
      <c r="O22" s="24">
        <f t="shared" si="15"/>
        <v>0.1557</v>
      </c>
      <c r="P22" s="10">
        <f t="shared" si="16"/>
        <v>0.872</v>
      </c>
      <c r="Q22" s="13">
        <f t="shared" si="17"/>
        <v>604.7</v>
      </c>
      <c r="R22" s="15">
        <f t="shared" si="18"/>
        <v>9.6608</v>
      </c>
      <c r="S22" s="16">
        <f t="shared" si="19"/>
        <v>348.1</v>
      </c>
    </row>
    <row r="23" spans="1:19" ht="12.75">
      <c r="A23" s="5">
        <f t="shared" si="1"/>
        <v>6</v>
      </c>
      <c r="B23" s="5">
        <f t="shared" si="2"/>
        <v>1</v>
      </c>
      <c r="C23" s="5">
        <f t="shared" si="3"/>
        <v>0.041</v>
      </c>
      <c r="D23" s="5">
        <f t="shared" si="4"/>
        <v>0.029</v>
      </c>
      <c r="E23" s="5">
        <f t="shared" si="5"/>
        <v>32.636</v>
      </c>
      <c r="F23" s="5">
        <f t="shared" si="6"/>
        <v>23.084</v>
      </c>
      <c r="G23" s="23">
        <f t="shared" si="7"/>
        <v>805.6</v>
      </c>
      <c r="H23" s="5">
        <f t="shared" si="8"/>
        <v>8</v>
      </c>
      <c r="I23" s="5">
        <f t="shared" si="9"/>
        <v>0.016</v>
      </c>
      <c r="J23" s="5">
        <f t="shared" si="10"/>
        <v>0.015</v>
      </c>
      <c r="K23" s="5">
        <f t="shared" si="11"/>
        <v>0.26</v>
      </c>
      <c r="L23" s="5">
        <f t="shared" si="12"/>
        <v>0</v>
      </c>
      <c r="M23" s="10">
        <f t="shared" si="13"/>
        <v>5.2215</v>
      </c>
      <c r="N23" s="12">
        <f t="shared" si="14"/>
        <v>129.1</v>
      </c>
      <c r="O23" s="24">
        <f t="shared" si="15"/>
        <v>0.1603</v>
      </c>
      <c r="P23" s="10">
        <f t="shared" si="16"/>
        <v>0.8344</v>
      </c>
      <c r="Q23" s="13">
        <f t="shared" si="17"/>
        <v>605.5</v>
      </c>
      <c r="R23" s="15">
        <f t="shared" si="18"/>
        <v>9.6752</v>
      </c>
      <c r="S23" s="16">
        <f t="shared" si="19"/>
        <v>357.8</v>
      </c>
    </row>
    <row r="24" spans="1:19" ht="12.75">
      <c r="A24" s="5">
        <f t="shared" si="1"/>
        <v>7</v>
      </c>
      <c r="B24" s="5">
        <f t="shared" si="2"/>
        <v>1</v>
      </c>
      <c r="C24" s="5">
        <f t="shared" si="3"/>
        <v>0.041</v>
      </c>
      <c r="D24" s="5">
        <f t="shared" si="4"/>
        <v>0.029</v>
      </c>
      <c r="E24" s="5">
        <f t="shared" si="5"/>
        <v>33.03</v>
      </c>
      <c r="F24" s="5">
        <f t="shared" si="6"/>
        <v>23.362</v>
      </c>
      <c r="G24" s="23">
        <f t="shared" si="7"/>
        <v>815.3</v>
      </c>
      <c r="H24" s="5">
        <f t="shared" si="8"/>
        <v>8</v>
      </c>
      <c r="I24" s="5">
        <f t="shared" si="9"/>
        <v>0.016</v>
      </c>
      <c r="J24" s="5">
        <f t="shared" si="10"/>
        <v>0.015</v>
      </c>
      <c r="K24" s="5">
        <f t="shared" si="11"/>
        <v>0.26</v>
      </c>
      <c r="L24" s="5">
        <f t="shared" si="12"/>
        <v>0</v>
      </c>
      <c r="M24" s="10">
        <f t="shared" si="13"/>
        <v>5.367</v>
      </c>
      <c r="N24" s="12">
        <f t="shared" si="14"/>
        <v>134.5</v>
      </c>
      <c r="O24" s="24">
        <f t="shared" si="15"/>
        <v>0.165</v>
      </c>
      <c r="P24" s="10">
        <f t="shared" si="16"/>
        <v>0.7976</v>
      </c>
      <c r="Q24" s="13">
        <f t="shared" si="17"/>
        <v>606.3</v>
      </c>
      <c r="R24" s="15">
        <f t="shared" si="18"/>
        <v>9.688</v>
      </c>
      <c r="S24" s="16">
        <f t="shared" si="19"/>
        <v>367.5</v>
      </c>
    </row>
    <row r="25" spans="1:19" ht="12.75">
      <c r="A25" s="5">
        <f t="shared" si="1"/>
        <v>8</v>
      </c>
      <c r="B25" s="5">
        <f t="shared" si="2"/>
        <v>1</v>
      </c>
      <c r="C25" s="5">
        <f t="shared" si="3"/>
        <v>0.041</v>
      </c>
      <c r="D25" s="5">
        <f t="shared" si="4"/>
        <v>0.029</v>
      </c>
      <c r="E25" s="5">
        <f t="shared" si="5"/>
        <v>33.427</v>
      </c>
      <c r="F25" s="5">
        <f t="shared" si="6"/>
        <v>23.644</v>
      </c>
      <c r="G25" s="23">
        <f t="shared" si="7"/>
        <v>825.1</v>
      </c>
      <c r="H25" s="5">
        <f t="shared" si="8"/>
        <v>8</v>
      </c>
      <c r="I25" s="5">
        <f t="shared" si="9"/>
        <v>0.016</v>
      </c>
      <c r="J25" s="5">
        <f t="shared" si="10"/>
        <v>0.015</v>
      </c>
      <c r="K25" s="5">
        <f t="shared" si="11"/>
        <v>0.26</v>
      </c>
      <c r="L25" s="5">
        <f t="shared" si="12"/>
        <v>0</v>
      </c>
      <c r="M25" s="10">
        <f t="shared" si="13"/>
        <v>5.5125</v>
      </c>
      <c r="N25" s="12">
        <f t="shared" si="14"/>
        <v>140</v>
      </c>
      <c r="O25" s="24">
        <f t="shared" si="15"/>
        <v>0.1697</v>
      </c>
      <c r="P25" s="10">
        <f t="shared" si="16"/>
        <v>0.76</v>
      </c>
      <c r="Q25" s="13">
        <f t="shared" si="17"/>
        <v>607.1</v>
      </c>
      <c r="R25" s="15">
        <f t="shared" si="18"/>
        <v>9.7008</v>
      </c>
      <c r="S25" s="16">
        <f t="shared" si="19"/>
        <v>377.2</v>
      </c>
    </row>
    <row r="26" spans="1:19" ht="12.75">
      <c r="A26" s="5">
        <f t="shared" si="1"/>
        <v>9</v>
      </c>
      <c r="B26" s="5">
        <f t="shared" si="2"/>
        <v>1</v>
      </c>
      <c r="C26" s="5">
        <f t="shared" si="3"/>
        <v>0.041</v>
      </c>
      <c r="D26" s="5">
        <f t="shared" si="4"/>
        <v>0.029</v>
      </c>
      <c r="E26" s="5">
        <f t="shared" si="5"/>
        <v>33.829</v>
      </c>
      <c r="F26" s="5">
        <f t="shared" si="6"/>
        <v>23.928</v>
      </c>
      <c r="G26" s="23">
        <f t="shared" si="7"/>
        <v>835</v>
      </c>
      <c r="H26" s="5">
        <f t="shared" si="8"/>
        <v>8</v>
      </c>
      <c r="I26" s="5">
        <f t="shared" si="9"/>
        <v>0.016</v>
      </c>
      <c r="J26" s="5">
        <f t="shared" si="10"/>
        <v>0.015</v>
      </c>
      <c r="K26" s="5">
        <f t="shared" si="11"/>
        <v>0.26</v>
      </c>
      <c r="L26" s="5">
        <f t="shared" si="12"/>
        <v>0</v>
      </c>
      <c r="M26" s="10">
        <f t="shared" si="13"/>
        <v>5.658</v>
      </c>
      <c r="N26" s="12">
        <f t="shared" si="14"/>
        <v>145.7</v>
      </c>
      <c r="O26" s="24">
        <f t="shared" si="15"/>
        <v>0.1745</v>
      </c>
      <c r="P26" s="10">
        <f t="shared" si="16"/>
        <v>0.7224</v>
      </c>
      <c r="Q26" s="13">
        <f t="shared" si="17"/>
        <v>607.8</v>
      </c>
      <c r="R26" s="15">
        <f t="shared" si="18"/>
        <v>9.7136</v>
      </c>
      <c r="S26" s="16">
        <f t="shared" si="19"/>
        <v>386.9</v>
      </c>
    </row>
    <row r="27" spans="1:19" ht="12.75">
      <c r="A27" s="5">
        <f t="shared" si="1"/>
        <v>10</v>
      </c>
      <c r="B27" s="5">
        <f t="shared" si="2"/>
        <v>1</v>
      </c>
      <c r="C27" s="5">
        <f t="shared" si="3"/>
        <v>0.041</v>
      </c>
      <c r="D27" s="5">
        <f t="shared" si="4"/>
        <v>0.029</v>
      </c>
      <c r="E27" s="5">
        <f t="shared" si="5"/>
        <v>34.235</v>
      </c>
      <c r="F27" s="5">
        <f t="shared" si="6"/>
        <v>24.215</v>
      </c>
      <c r="G27" s="23">
        <f t="shared" si="7"/>
        <v>845</v>
      </c>
      <c r="H27" s="5">
        <f t="shared" si="8"/>
        <v>8</v>
      </c>
      <c r="I27" s="5">
        <f t="shared" si="9"/>
        <v>0.016</v>
      </c>
      <c r="J27" s="5">
        <f t="shared" si="10"/>
        <v>0.015</v>
      </c>
      <c r="K27" s="5">
        <f t="shared" si="11"/>
        <v>0.26</v>
      </c>
      <c r="L27" s="5">
        <f t="shared" si="12"/>
        <v>0</v>
      </c>
      <c r="M27" s="10">
        <f t="shared" si="13"/>
        <v>5.8035</v>
      </c>
      <c r="N27" s="12">
        <f t="shared" si="14"/>
        <v>151.5</v>
      </c>
      <c r="O27" s="24">
        <f t="shared" si="15"/>
        <v>0.1793</v>
      </c>
      <c r="P27" s="10">
        <f t="shared" si="16"/>
        <v>0.684</v>
      </c>
      <c r="Q27" s="13">
        <f t="shared" si="17"/>
        <v>608.5</v>
      </c>
      <c r="R27" s="15">
        <f t="shared" si="18"/>
        <v>9.7248</v>
      </c>
      <c r="S27" s="16">
        <f t="shared" si="19"/>
        <v>396.6</v>
      </c>
    </row>
    <row r="28" spans="1:19" ht="12.75">
      <c r="A28" s="5">
        <f t="shared" si="1"/>
        <v>11</v>
      </c>
      <c r="B28" s="5">
        <f t="shared" si="2"/>
        <v>1</v>
      </c>
      <c r="C28" s="5">
        <f t="shared" si="3"/>
        <v>0.041</v>
      </c>
      <c r="D28" s="5">
        <f t="shared" si="4"/>
        <v>0.029</v>
      </c>
      <c r="E28" s="5">
        <f t="shared" si="5"/>
        <v>34.645</v>
      </c>
      <c r="F28" s="5">
        <f t="shared" si="6"/>
        <v>24.505</v>
      </c>
      <c r="G28" s="23">
        <f t="shared" si="7"/>
        <v>855.1</v>
      </c>
      <c r="H28" s="5">
        <f t="shared" si="8"/>
        <v>8</v>
      </c>
      <c r="I28" s="5">
        <f t="shared" si="9"/>
        <v>0.016</v>
      </c>
      <c r="J28" s="5">
        <f t="shared" si="10"/>
        <v>0.015</v>
      </c>
      <c r="K28" s="5">
        <f t="shared" si="11"/>
        <v>0.26</v>
      </c>
      <c r="L28" s="5">
        <f t="shared" si="12"/>
        <v>0</v>
      </c>
      <c r="M28" s="10">
        <f t="shared" si="13"/>
        <v>5.949</v>
      </c>
      <c r="N28" s="12">
        <f t="shared" si="14"/>
        <v>157.4</v>
      </c>
      <c r="O28" s="24">
        <f t="shared" si="15"/>
        <v>0.1841</v>
      </c>
      <c r="P28" s="10">
        <f t="shared" si="16"/>
        <v>0.6456</v>
      </c>
      <c r="Q28" s="13">
        <f t="shared" si="17"/>
        <v>609.1</v>
      </c>
      <c r="R28" s="15">
        <f t="shared" si="18"/>
        <v>9.736</v>
      </c>
      <c r="S28" s="16">
        <f t="shared" si="19"/>
        <v>406.3</v>
      </c>
    </row>
    <row r="29" spans="1:19" ht="12.75">
      <c r="A29" s="5">
        <f t="shared" si="1"/>
        <v>12</v>
      </c>
      <c r="B29" s="5">
        <f t="shared" si="2"/>
        <v>1</v>
      </c>
      <c r="C29" s="5">
        <f t="shared" si="3"/>
        <v>0.041</v>
      </c>
      <c r="D29" s="5">
        <f t="shared" si="4"/>
        <v>0.029</v>
      </c>
      <c r="E29" s="5">
        <f t="shared" si="5"/>
        <v>35.059</v>
      </c>
      <c r="F29" s="5">
        <f t="shared" si="6"/>
        <v>24.798</v>
      </c>
      <c r="G29" s="23">
        <f t="shared" si="7"/>
        <v>865.4</v>
      </c>
      <c r="H29" s="5">
        <f t="shared" si="8"/>
        <v>8</v>
      </c>
      <c r="I29" s="5">
        <f t="shared" si="9"/>
        <v>0.016</v>
      </c>
      <c r="J29" s="5">
        <f t="shared" si="10"/>
        <v>0.015</v>
      </c>
      <c r="K29" s="5">
        <f t="shared" si="11"/>
        <v>0.26</v>
      </c>
      <c r="L29" s="5">
        <f t="shared" si="12"/>
        <v>0</v>
      </c>
      <c r="M29" s="10">
        <f t="shared" si="13"/>
        <v>6.0945</v>
      </c>
      <c r="N29" s="12">
        <f t="shared" si="14"/>
        <v>163.5</v>
      </c>
      <c r="O29" s="24">
        <f t="shared" si="15"/>
        <v>0.1889</v>
      </c>
      <c r="P29" s="10">
        <f t="shared" si="16"/>
        <v>0.6072</v>
      </c>
      <c r="Q29" s="13">
        <f t="shared" si="17"/>
        <v>609.7</v>
      </c>
      <c r="R29" s="15">
        <f t="shared" si="18"/>
        <v>9.7456</v>
      </c>
      <c r="S29" s="16">
        <f t="shared" si="19"/>
        <v>416</v>
      </c>
    </row>
    <row r="30" spans="1:19" ht="12.75">
      <c r="A30" s="5">
        <f t="shared" si="1"/>
        <v>13</v>
      </c>
      <c r="B30" s="5">
        <f t="shared" si="2"/>
        <v>1</v>
      </c>
      <c r="C30" s="5">
        <f t="shared" si="3"/>
        <v>0.041</v>
      </c>
      <c r="D30" s="5">
        <f t="shared" si="4"/>
        <v>0.029</v>
      </c>
      <c r="E30" s="5">
        <f t="shared" si="5"/>
        <v>35.481</v>
      </c>
      <c r="F30" s="5">
        <f t="shared" si="6"/>
        <v>25.097</v>
      </c>
      <c r="G30" s="23">
        <f t="shared" si="7"/>
        <v>875.8</v>
      </c>
      <c r="H30" s="5">
        <f t="shared" si="8"/>
        <v>8</v>
      </c>
      <c r="I30" s="5">
        <f t="shared" si="9"/>
        <v>0.016</v>
      </c>
      <c r="J30" s="5">
        <f t="shared" si="10"/>
        <v>0.015</v>
      </c>
      <c r="K30" s="5">
        <f t="shared" si="11"/>
        <v>0.26</v>
      </c>
      <c r="L30" s="5">
        <f t="shared" si="12"/>
        <v>0</v>
      </c>
      <c r="M30" s="10">
        <f t="shared" si="13"/>
        <v>6.24</v>
      </c>
      <c r="N30" s="12">
        <f t="shared" si="14"/>
        <v>169.7</v>
      </c>
      <c r="O30" s="24">
        <f t="shared" si="15"/>
        <v>0.1938</v>
      </c>
      <c r="P30" s="10">
        <f t="shared" si="16"/>
        <v>0.5688</v>
      </c>
      <c r="Q30" s="13">
        <f t="shared" si="17"/>
        <v>610.3</v>
      </c>
      <c r="R30" s="15">
        <f t="shared" si="18"/>
        <v>9.7552</v>
      </c>
      <c r="S30" s="16">
        <f t="shared" si="19"/>
        <v>425.8</v>
      </c>
    </row>
    <row r="31" spans="1:19" ht="12.75">
      <c r="A31" s="5">
        <f t="shared" si="1"/>
        <v>14</v>
      </c>
      <c r="B31" s="5">
        <f t="shared" si="2"/>
        <v>1</v>
      </c>
      <c r="C31" s="5">
        <f t="shared" si="3"/>
        <v>0.041</v>
      </c>
      <c r="D31" s="5">
        <f t="shared" si="4"/>
        <v>0.029</v>
      </c>
      <c r="E31" s="5">
        <f t="shared" si="5"/>
        <v>35.908</v>
      </c>
      <c r="F31" s="5">
        <f t="shared" si="6"/>
        <v>25.398</v>
      </c>
      <c r="G31" s="23">
        <f t="shared" si="7"/>
        <v>886.3</v>
      </c>
      <c r="H31" s="5">
        <f t="shared" si="8"/>
        <v>8</v>
      </c>
      <c r="I31" s="5">
        <f t="shared" si="9"/>
        <v>0.016</v>
      </c>
      <c r="J31" s="5">
        <f t="shared" si="10"/>
        <v>0.015</v>
      </c>
      <c r="K31" s="5">
        <f t="shared" si="11"/>
        <v>0.26</v>
      </c>
      <c r="L31" s="5">
        <f t="shared" si="12"/>
        <v>0</v>
      </c>
      <c r="M31" s="10">
        <f t="shared" si="13"/>
        <v>6.387</v>
      </c>
      <c r="N31" s="12">
        <f t="shared" si="14"/>
        <v>176.1</v>
      </c>
      <c r="O31" s="24">
        <f t="shared" si="15"/>
        <v>0.1987</v>
      </c>
      <c r="P31" s="10">
        <f t="shared" si="16"/>
        <v>0.5296</v>
      </c>
      <c r="Q31" s="13">
        <f t="shared" si="17"/>
        <v>610.8</v>
      </c>
      <c r="R31" s="15">
        <f t="shared" si="18"/>
        <v>9.7648</v>
      </c>
      <c r="S31" s="16">
        <f t="shared" si="19"/>
        <v>435.6</v>
      </c>
    </row>
    <row r="32" spans="1:19" ht="12.75">
      <c r="A32" s="5">
        <f t="shared" si="1"/>
        <v>15</v>
      </c>
      <c r="B32" s="5">
        <f t="shared" si="2"/>
        <v>1</v>
      </c>
      <c r="C32" s="5">
        <f t="shared" si="3"/>
        <v>0.041</v>
      </c>
      <c r="D32" s="5">
        <f t="shared" si="4"/>
        <v>0.029</v>
      </c>
      <c r="E32" s="5">
        <f t="shared" si="5"/>
        <v>36.338</v>
      </c>
      <c r="F32" s="5">
        <f t="shared" si="6"/>
        <v>25.703</v>
      </c>
      <c r="G32" s="23">
        <f t="shared" si="7"/>
        <v>896.9</v>
      </c>
      <c r="H32" s="5">
        <f t="shared" si="8"/>
        <v>8</v>
      </c>
      <c r="I32" s="5">
        <f t="shared" si="9"/>
        <v>0.016</v>
      </c>
      <c r="J32" s="5">
        <f t="shared" si="10"/>
        <v>0.015</v>
      </c>
      <c r="K32" s="5">
        <f t="shared" si="11"/>
        <v>0.26</v>
      </c>
      <c r="L32" s="5">
        <f t="shared" si="12"/>
        <v>0</v>
      </c>
      <c r="M32" s="10">
        <f t="shared" si="13"/>
        <v>6.534</v>
      </c>
      <c r="N32" s="12">
        <f t="shared" si="14"/>
        <v>182.6</v>
      </c>
      <c r="O32" s="24">
        <f t="shared" si="15"/>
        <v>0.2036</v>
      </c>
      <c r="P32" s="10">
        <f t="shared" si="16"/>
        <v>0.4904</v>
      </c>
      <c r="Q32" s="13">
        <f t="shared" si="17"/>
        <v>611.3</v>
      </c>
      <c r="R32" s="15">
        <f t="shared" si="18"/>
        <v>9.7728</v>
      </c>
      <c r="S32" s="16">
        <f t="shared" si="19"/>
        <v>445.4</v>
      </c>
    </row>
    <row r="33" spans="1:19" ht="12.75">
      <c r="A33" s="5">
        <f t="shared" si="1"/>
        <v>16</v>
      </c>
      <c r="B33" s="5">
        <f t="shared" si="2"/>
        <v>1</v>
      </c>
      <c r="C33" s="5">
        <f t="shared" si="3"/>
        <v>0.041</v>
      </c>
      <c r="D33" s="5">
        <f t="shared" si="4"/>
        <v>0.029</v>
      </c>
      <c r="E33" s="5">
        <f t="shared" si="5"/>
        <v>36.773</v>
      </c>
      <c r="F33" s="5">
        <f t="shared" si="6"/>
        <v>26.01</v>
      </c>
      <c r="G33" s="23">
        <f t="shared" si="7"/>
        <v>907.7</v>
      </c>
      <c r="H33" s="5">
        <f t="shared" si="8"/>
        <v>8</v>
      </c>
      <c r="I33" s="5">
        <f t="shared" si="9"/>
        <v>0.016</v>
      </c>
      <c r="J33" s="5">
        <f t="shared" si="10"/>
        <v>0.015</v>
      </c>
      <c r="K33" s="5">
        <f t="shared" si="11"/>
        <v>0.26</v>
      </c>
      <c r="L33" s="5">
        <f t="shared" si="12"/>
        <v>0</v>
      </c>
      <c r="M33" s="10">
        <f t="shared" si="13"/>
        <v>6.681</v>
      </c>
      <c r="N33" s="12">
        <f t="shared" si="14"/>
        <v>189.3</v>
      </c>
      <c r="O33" s="24">
        <f t="shared" si="15"/>
        <v>0.2085</v>
      </c>
      <c r="P33" s="10">
        <f t="shared" si="16"/>
        <v>0.4512</v>
      </c>
      <c r="Q33" s="13">
        <f t="shared" si="17"/>
        <v>611.8</v>
      </c>
      <c r="R33" s="15">
        <f t="shared" si="18"/>
        <v>9.7808</v>
      </c>
      <c r="S33" s="16">
        <f t="shared" si="19"/>
        <v>455.2</v>
      </c>
    </row>
    <row r="34" spans="1:19" ht="12.75">
      <c r="A34" s="5">
        <f t="shared" si="1"/>
        <v>17</v>
      </c>
      <c r="B34" s="5">
        <f t="shared" si="2"/>
        <v>1</v>
      </c>
      <c r="C34" s="5">
        <f t="shared" si="3"/>
        <v>0.041</v>
      </c>
      <c r="D34" s="5">
        <f t="shared" si="4"/>
        <v>0.029</v>
      </c>
      <c r="E34" s="5">
        <f t="shared" si="5"/>
        <v>37.216</v>
      </c>
      <c r="F34" s="5">
        <f t="shared" si="6"/>
        <v>26.323</v>
      </c>
      <c r="G34" s="23">
        <f t="shared" si="7"/>
        <v>918.6</v>
      </c>
      <c r="H34" s="5">
        <f t="shared" si="8"/>
        <v>8</v>
      </c>
      <c r="I34" s="5">
        <f t="shared" si="9"/>
        <v>0.016</v>
      </c>
      <c r="J34" s="5">
        <f t="shared" si="10"/>
        <v>0.015</v>
      </c>
      <c r="K34" s="5">
        <f t="shared" si="11"/>
        <v>0.26</v>
      </c>
      <c r="L34" s="5">
        <f t="shared" si="12"/>
        <v>0</v>
      </c>
      <c r="M34" s="10">
        <f t="shared" si="13"/>
        <v>6.828</v>
      </c>
      <c r="N34" s="12">
        <f t="shared" si="14"/>
        <v>196.1</v>
      </c>
      <c r="O34" s="24">
        <f t="shared" si="15"/>
        <v>0.2135</v>
      </c>
      <c r="P34" s="10">
        <f t="shared" si="16"/>
        <v>0.412</v>
      </c>
      <c r="Q34" s="13">
        <f t="shared" si="17"/>
        <v>612.2</v>
      </c>
      <c r="R34" s="15">
        <f t="shared" si="18"/>
        <v>9.7888</v>
      </c>
      <c r="S34" s="16">
        <f t="shared" si="19"/>
        <v>465</v>
      </c>
    </row>
    <row r="35" spans="1:19" ht="12.75">
      <c r="A35" s="5">
        <f t="shared" si="1"/>
        <v>18</v>
      </c>
      <c r="B35" s="5">
        <f t="shared" si="2"/>
        <v>1</v>
      </c>
      <c r="C35" s="5">
        <f t="shared" si="3"/>
        <v>0.041</v>
      </c>
      <c r="D35" s="5">
        <f t="shared" si="4"/>
        <v>0.029</v>
      </c>
      <c r="E35" s="5">
        <f t="shared" si="5"/>
        <v>37.663</v>
      </c>
      <c r="F35" s="5">
        <f t="shared" si="6"/>
        <v>26.639</v>
      </c>
      <c r="G35" s="23">
        <f t="shared" si="7"/>
        <v>929.6</v>
      </c>
      <c r="H35" s="5">
        <f t="shared" si="8"/>
        <v>8</v>
      </c>
      <c r="I35" s="5">
        <f t="shared" si="9"/>
        <v>0.016</v>
      </c>
      <c r="J35" s="5">
        <f t="shared" si="10"/>
        <v>0.015</v>
      </c>
      <c r="K35" s="5">
        <f t="shared" si="11"/>
        <v>0.26</v>
      </c>
      <c r="L35" s="5">
        <f t="shared" si="12"/>
        <v>0</v>
      </c>
      <c r="M35" s="10">
        <f t="shared" si="13"/>
        <v>6.975</v>
      </c>
      <c r="N35" s="12">
        <f t="shared" si="14"/>
        <v>203.1</v>
      </c>
      <c r="O35" s="24">
        <f t="shared" si="15"/>
        <v>0.2185</v>
      </c>
      <c r="P35" s="10">
        <f t="shared" si="16"/>
        <v>0.372</v>
      </c>
      <c r="Q35" s="13">
        <f t="shared" si="17"/>
        <v>612.6</v>
      </c>
      <c r="R35" s="15">
        <f t="shared" si="18"/>
        <v>9.7952</v>
      </c>
      <c r="S35" s="16">
        <f t="shared" si="19"/>
        <v>474.8</v>
      </c>
    </row>
    <row r="36" spans="1:19" ht="12.75">
      <c r="A36" s="5">
        <f t="shared" si="1"/>
        <v>19</v>
      </c>
      <c r="B36" s="5">
        <f t="shared" si="2"/>
        <v>1</v>
      </c>
      <c r="C36" s="5">
        <f t="shared" si="3"/>
        <v>0.041</v>
      </c>
      <c r="D36" s="5">
        <f t="shared" si="4"/>
        <v>0.029</v>
      </c>
      <c r="E36" s="5">
        <f t="shared" si="5"/>
        <v>38.114</v>
      </c>
      <c r="F36" s="5">
        <f t="shared" si="6"/>
        <v>26.958</v>
      </c>
      <c r="G36" s="23">
        <f t="shared" si="7"/>
        <v>940.8</v>
      </c>
      <c r="H36" s="5">
        <f t="shared" si="8"/>
        <v>8</v>
      </c>
      <c r="I36" s="5">
        <f t="shared" si="9"/>
        <v>0.016</v>
      </c>
      <c r="J36" s="5">
        <f t="shared" si="10"/>
        <v>0.015</v>
      </c>
      <c r="K36" s="5">
        <f t="shared" si="11"/>
        <v>0.26</v>
      </c>
      <c r="L36" s="5">
        <f t="shared" si="12"/>
        <v>0</v>
      </c>
      <c r="M36" s="10">
        <f t="shared" si="13"/>
        <v>7.122</v>
      </c>
      <c r="N36" s="12">
        <f t="shared" si="14"/>
        <v>210.2</v>
      </c>
      <c r="O36" s="24">
        <f t="shared" si="15"/>
        <v>0.2234</v>
      </c>
      <c r="P36" s="10">
        <f t="shared" si="16"/>
        <v>0.332</v>
      </c>
      <c r="Q36" s="13">
        <f t="shared" si="17"/>
        <v>612.9</v>
      </c>
      <c r="R36" s="15">
        <f t="shared" si="18"/>
        <v>9.8016</v>
      </c>
      <c r="S36" s="16">
        <f t="shared" si="19"/>
        <v>484.6</v>
      </c>
    </row>
    <row r="37" spans="1:19" ht="12.75">
      <c r="A37" s="5">
        <f t="shared" si="1"/>
        <v>20</v>
      </c>
      <c r="B37" s="5">
        <f t="shared" si="2"/>
        <v>1</v>
      </c>
      <c r="C37" s="5">
        <f t="shared" si="3"/>
        <v>0.041</v>
      </c>
      <c r="D37" s="5">
        <f t="shared" si="4"/>
        <v>0.029</v>
      </c>
      <c r="E37" s="5">
        <f t="shared" si="5"/>
        <v>38.573</v>
      </c>
      <c r="F37" s="5">
        <f t="shared" si="6"/>
        <v>27.283</v>
      </c>
      <c r="G37" s="23">
        <f t="shared" si="7"/>
        <v>952.1</v>
      </c>
      <c r="H37" s="5">
        <f t="shared" si="8"/>
        <v>8</v>
      </c>
      <c r="I37" s="5">
        <f t="shared" si="9"/>
        <v>0.016</v>
      </c>
      <c r="J37" s="5">
        <f t="shared" si="10"/>
        <v>0.015</v>
      </c>
      <c r="K37" s="5">
        <f t="shared" si="11"/>
        <v>0.26</v>
      </c>
      <c r="L37" s="5">
        <f t="shared" si="12"/>
        <v>0</v>
      </c>
      <c r="M37" s="10">
        <f t="shared" si="13"/>
        <v>7.269</v>
      </c>
      <c r="N37" s="12">
        <f t="shared" si="14"/>
        <v>217.5</v>
      </c>
      <c r="O37" s="24">
        <f t="shared" si="15"/>
        <v>0.2284</v>
      </c>
      <c r="P37" s="10">
        <f t="shared" si="16"/>
        <v>0.2928</v>
      </c>
      <c r="Q37" s="13">
        <f t="shared" si="17"/>
        <v>613.2</v>
      </c>
      <c r="R37" s="15">
        <f t="shared" si="18"/>
        <v>9.8064</v>
      </c>
      <c r="S37" s="16">
        <f t="shared" si="19"/>
        <v>494.4</v>
      </c>
    </row>
    <row r="38" spans="1:19" ht="12.75">
      <c r="A38" s="5">
        <f t="shared" si="1"/>
        <v>21</v>
      </c>
      <c r="B38" s="5">
        <f t="shared" si="2"/>
        <v>1</v>
      </c>
      <c r="C38" s="5">
        <f t="shared" si="3"/>
        <v>0.041</v>
      </c>
      <c r="D38" s="5">
        <f t="shared" si="4"/>
        <v>0.029</v>
      </c>
      <c r="E38" s="5">
        <f t="shared" si="5"/>
        <v>39.036</v>
      </c>
      <c r="F38" s="5">
        <f t="shared" si="6"/>
        <v>27.611</v>
      </c>
      <c r="G38" s="23">
        <f t="shared" si="7"/>
        <v>963.5</v>
      </c>
      <c r="H38" s="5">
        <f t="shared" si="8"/>
        <v>8</v>
      </c>
      <c r="I38" s="5">
        <f t="shared" si="9"/>
        <v>0.016</v>
      </c>
      <c r="J38" s="5">
        <f t="shared" si="10"/>
        <v>0.015</v>
      </c>
      <c r="K38" s="5">
        <f t="shared" si="11"/>
        <v>0.26</v>
      </c>
      <c r="L38" s="5">
        <f t="shared" si="12"/>
        <v>0</v>
      </c>
      <c r="M38" s="10">
        <f t="shared" si="13"/>
        <v>7.416</v>
      </c>
      <c r="N38" s="12">
        <f t="shared" si="14"/>
        <v>224.9</v>
      </c>
      <c r="O38" s="24">
        <f t="shared" si="15"/>
        <v>0.2334</v>
      </c>
      <c r="P38" s="10">
        <f t="shared" si="16"/>
        <v>0.2528</v>
      </c>
      <c r="Q38" s="13">
        <f t="shared" si="17"/>
        <v>613.5</v>
      </c>
      <c r="R38" s="15">
        <f t="shared" si="18"/>
        <v>9.8112</v>
      </c>
      <c r="S38" s="16">
        <f t="shared" si="19"/>
        <v>504.2</v>
      </c>
    </row>
    <row r="39" spans="1:19" ht="12.75">
      <c r="A39" s="5">
        <f t="shared" si="1"/>
        <v>22</v>
      </c>
      <c r="B39" s="5">
        <f t="shared" si="2"/>
        <v>1</v>
      </c>
      <c r="C39" s="5">
        <f t="shared" si="3"/>
        <v>0.041</v>
      </c>
      <c r="D39" s="5">
        <f t="shared" si="4"/>
        <v>0.029</v>
      </c>
      <c r="E39" s="5">
        <f t="shared" si="5"/>
        <v>39.504</v>
      </c>
      <c r="F39" s="5">
        <f t="shared" si="6"/>
        <v>27.942</v>
      </c>
      <c r="G39" s="23">
        <f t="shared" si="7"/>
        <v>975.1</v>
      </c>
      <c r="H39" s="5">
        <f t="shared" si="8"/>
        <v>8</v>
      </c>
      <c r="I39" s="5">
        <f t="shared" si="9"/>
        <v>0.016</v>
      </c>
      <c r="J39" s="5">
        <f t="shared" si="10"/>
        <v>0.015</v>
      </c>
      <c r="K39" s="5">
        <f t="shared" si="11"/>
        <v>0.26</v>
      </c>
      <c r="L39" s="5">
        <f t="shared" si="12"/>
        <v>0</v>
      </c>
      <c r="M39" s="10">
        <f t="shared" si="13"/>
        <v>7.563</v>
      </c>
      <c r="N39" s="12">
        <f t="shared" si="14"/>
        <v>232.5</v>
      </c>
      <c r="O39" s="24">
        <f t="shared" si="15"/>
        <v>0.2384</v>
      </c>
      <c r="P39" s="10">
        <f t="shared" si="16"/>
        <v>0.2128</v>
      </c>
      <c r="Q39" s="13">
        <f t="shared" si="17"/>
        <v>613.7</v>
      </c>
      <c r="R39" s="15">
        <f t="shared" si="18"/>
        <v>9.816</v>
      </c>
      <c r="S39" s="16">
        <f t="shared" si="19"/>
        <v>514</v>
      </c>
    </row>
    <row r="40" spans="1:19" ht="12.75">
      <c r="A40" s="5">
        <f t="shared" si="1"/>
        <v>23</v>
      </c>
      <c r="B40" s="5">
        <f t="shared" si="2"/>
        <v>1</v>
      </c>
      <c r="C40" s="5">
        <f t="shared" si="3"/>
        <v>0.041</v>
      </c>
      <c r="D40" s="5">
        <f t="shared" si="4"/>
        <v>0.029</v>
      </c>
      <c r="E40" s="5">
        <f t="shared" si="5"/>
        <v>39.979</v>
      </c>
      <c r="F40" s="5">
        <f t="shared" si="6"/>
        <v>28.278</v>
      </c>
      <c r="G40" s="23">
        <f t="shared" si="7"/>
        <v>986.8</v>
      </c>
      <c r="H40" s="5">
        <f t="shared" si="8"/>
        <v>8</v>
      </c>
      <c r="I40" s="5">
        <f t="shared" si="9"/>
        <v>0.016</v>
      </c>
      <c r="J40" s="5">
        <f t="shared" si="10"/>
        <v>0.015</v>
      </c>
      <c r="K40" s="5">
        <f t="shared" si="11"/>
        <v>0.26</v>
      </c>
      <c r="L40" s="5">
        <f t="shared" si="12"/>
        <v>0</v>
      </c>
      <c r="M40" s="10">
        <f t="shared" si="13"/>
        <v>7.71</v>
      </c>
      <c r="N40" s="12">
        <f t="shared" si="14"/>
        <v>240.2</v>
      </c>
      <c r="O40" s="24">
        <f t="shared" si="15"/>
        <v>0.2434</v>
      </c>
      <c r="P40" s="10">
        <f t="shared" si="16"/>
        <v>0.1728</v>
      </c>
      <c r="Q40" s="13">
        <f t="shared" si="17"/>
        <v>613.9</v>
      </c>
      <c r="R40" s="15">
        <f t="shared" si="18"/>
        <v>9.8192</v>
      </c>
      <c r="S40" s="16">
        <f t="shared" si="19"/>
        <v>523.8</v>
      </c>
    </row>
    <row r="41" spans="1:19" ht="12.75">
      <c r="A41" s="5">
        <f t="shared" si="1"/>
        <v>24</v>
      </c>
      <c r="B41" s="5">
        <f t="shared" si="2"/>
        <v>1</v>
      </c>
      <c r="C41" s="5">
        <f t="shared" si="3"/>
        <v>0.041</v>
      </c>
      <c r="D41" s="5">
        <f t="shared" si="4"/>
        <v>0.029</v>
      </c>
      <c r="E41" s="5">
        <f t="shared" si="5"/>
        <v>40.459</v>
      </c>
      <c r="F41" s="5">
        <f t="shared" si="6"/>
        <v>28.617</v>
      </c>
      <c r="G41" s="23">
        <f t="shared" si="7"/>
        <v>998.6</v>
      </c>
      <c r="H41" s="5">
        <f t="shared" si="8"/>
        <v>8</v>
      </c>
      <c r="I41" s="5">
        <f t="shared" si="9"/>
        <v>0.016</v>
      </c>
      <c r="J41" s="5">
        <f t="shared" si="10"/>
        <v>0.015</v>
      </c>
      <c r="K41" s="5">
        <f t="shared" si="11"/>
        <v>0.26</v>
      </c>
      <c r="L41" s="5">
        <f t="shared" si="12"/>
        <v>0</v>
      </c>
      <c r="M41" s="10">
        <f t="shared" si="13"/>
        <v>7.857</v>
      </c>
      <c r="N41" s="12">
        <f t="shared" si="14"/>
        <v>248.1</v>
      </c>
      <c r="O41" s="24">
        <f t="shared" si="15"/>
        <v>0.2484</v>
      </c>
      <c r="P41" s="10">
        <f t="shared" si="16"/>
        <v>0.1328</v>
      </c>
      <c r="Q41" s="13">
        <f t="shared" si="17"/>
        <v>614</v>
      </c>
      <c r="R41" s="15">
        <f t="shared" si="18"/>
        <v>9.8224</v>
      </c>
      <c r="S41" s="16">
        <f t="shared" si="19"/>
        <v>533.6</v>
      </c>
    </row>
    <row r="42" spans="1:19" ht="12.75">
      <c r="A42" s="5">
        <f t="shared" si="1"/>
        <v>25</v>
      </c>
      <c r="B42" s="5">
        <f t="shared" si="2"/>
        <v>1</v>
      </c>
      <c r="C42" s="5">
        <f t="shared" si="3"/>
        <v>0.041</v>
      </c>
      <c r="D42" s="5">
        <f t="shared" si="4"/>
        <v>0.029</v>
      </c>
      <c r="E42" s="5">
        <f t="shared" si="5"/>
        <v>40.943</v>
      </c>
      <c r="F42" s="5">
        <f t="shared" si="6"/>
        <v>28.959</v>
      </c>
      <c r="G42" s="23">
        <f t="shared" si="7"/>
        <v>1010.6</v>
      </c>
      <c r="H42" s="5">
        <f t="shared" si="8"/>
        <v>8</v>
      </c>
      <c r="I42" s="5">
        <f t="shared" si="9"/>
        <v>0.016</v>
      </c>
      <c r="J42" s="5">
        <f t="shared" si="10"/>
        <v>0.015</v>
      </c>
      <c r="K42" s="5">
        <f t="shared" si="11"/>
        <v>0.26</v>
      </c>
      <c r="L42" s="5">
        <f t="shared" si="12"/>
        <v>0</v>
      </c>
      <c r="M42" s="10">
        <f t="shared" si="13"/>
        <v>8.004</v>
      </c>
      <c r="N42" s="12">
        <f t="shared" si="14"/>
        <v>256.1</v>
      </c>
      <c r="O42" s="24">
        <f t="shared" si="15"/>
        <v>0.2534</v>
      </c>
      <c r="P42" s="10">
        <f t="shared" si="16"/>
        <v>0.0928</v>
      </c>
      <c r="Q42" s="13">
        <f t="shared" si="17"/>
        <v>614.1</v>
      </c>
      <c r="R42" s="15">
        <f t="shared" si="18"/>
        <v>9.824</v>
      </c>
      <c r="S42" s="16">
        <f t="shared" si="19"/>
        <v>543.4</v>
      </c>
    </row>
    <row r="43" spans="1:19" ht="12.75">
      <c r="A43" s="5">
        <f t="shared" si="1"/>
        <v>26</v>
      </c>
      <c r="B43" s="5">
        <f t="shared" si="2"/>
        <v>1</v>
      </c>
      <c r="C43" s="5">
        <f t="shared" si="3"/>
        <v>0.041</v>
      </c>
      <c r="D43" s="5">
        <f t="shared" si="4"/>
        <v>0.029</v>
      </c>
      <c r="E43" s="5">
        <f t="shared" si="5"/>
        <v>41.435</v>
      </c>
      <c r="F43" s="5">
        <f t="shared" si="6"/>
        <v>29.307</v>
      </c>
      <c r="G43" s="23">
        <f t="shared" si="7"/>
        <v>1022.7</v>
      </c>
      <c r="H43" s="5">
        <f t="shared" si="8"/>
        <v>8</v>
      </c>
      <c r="I43" s="5">
        <f t="shared" si="9"/>
        <v>0.016</v>
      </c>
      <c r="J43" s="5">
        <f t="shared" si="10"/>
        <v>0.015</v>
      </c>
      <c r="K43" s="5">
        <f t="shared" si="11"/>
        <v>0.26</v>
      </c>
      <c r="L43" s="5">
        <f t="shared" si="12"/>
        <v>0</v>
      </c>
      <c r="M43" s="10">
        <f t="shared" si="13"/>
        <v>8.151</v>
      </c>
      <c r="N43" s="12">
        <f t="shared" si="14"/>
        <v>264.3</v>
      </c>
      <c r="O43" s="24">
        <f t="shared" si="15"/>
        <v>0.2584</v>
      </c>
      <c r="P43" s="10">
        <f t="shared" si="16"/>
        <v>0.0528</v>
      </c>
      <c r="Q43" s="13">
        <f t="shared" si="17"/>
        <v>614.2</v>
      </c>
      <c r="R43" s="15">
        <f t="shared" si="18"/>
        <v>9.8256</v>
      </c>
      <c r="S43" s="16">
        <f t="shared" si="19"/>
        <v>553.2</v>
      </c>
    </row>
    <row r="44" spans="1:19" ht="12.75">
      <c r="A44" s="5">
        <f t="shared" si="1"/>
        <v>27</v>
      </c>
      <c r="B44" s="5">
        <f t="shared" si="2"/>
        <v>1</v>
      </c>
      <c r="C44" s="5">
        <f t="shared" si="3"/>
        <v>0.041</v>
      </c>
      <c r="D44" s="5">
        <f t="shared" si="4"/>
        <v>0.029</v>
      </c>
      <c r="E44" s="5">
        <f t="shared" si="5"/>
        <v>41.931</v>
      </c>
      <c r="F44" s="5">
        <f t="shared" si="6"/>
        <v>29.658</v>
      </c>
      <c r="G44" s="23">
        <f t="shared" si="7"/>
        <v>1035</v>
      </c>
      <c r="H44" s="5">
        <f t="shared" si="8"/>
        <v>8</v>
      </c>
      <c r="I44" s="5">
        <f t="shared" si="9"/>
        <v>0.016</v>
      </c>
      <c r="J44" s="5">
        <f t="shared" si="10"/>
        <v>0.015</v>
      </c>
      <c r="K44" s="5">
        <f t="shared" si="11"/>
        <v>0.26</v>
      </c>
      <c r="L44" s="5">
        <f t="shared" si="12"/>
        <v>0</v>
      </c>
      <c r="M44" s="10">
        <f t="shared" si="13"/>
        <v>8.298</v>
      </c>
      <c r="N44" s="12">
        <f t="shared" si="14"/>
        <v>272.6</v>
      </c>
      <c r="O44" s="24">
        <f t="shared" si="15"/>
        <v>0.2634</v>
      </c>
      <c r="P44" s="10">
        <f t="shared" si="16"/>
        <v>0.0128</v>
      </c>
      <c r="Q44" s="13">
        <f t="shared" si="17"/>
        <v>614.2</v>
      </c>
      <c r="R44" s="15">
        <f t="shared" si="18"/>
        <v>9.8272</v>
      </c>
      <c r="S44" s="16">
        <f t="shared" si="19"/>
        <v>563</v>
      </c>
    </row>
    <row r="45" spans="1:19" ht="12.75">
      <c r="A45" s="5">
        <f t="shared" si="1"/>
        <v>28</v>
      </c>
      <c r="B45" s="5">
        <f t="shared" si="2"/>
        <v>1</v>
      </c>
      <c r="C45" s="5">
        <f t="shared" si="3"/>
        <v>0.041</v>
      </c>
      <c r="D45" s="5">
        <f t="shared" si="4"/>
        <v>0.029</v>
      </c>
      <c r="E45" s="5">
        <f t="shared" si="5"/>
        <v>42.435</v>
      </c>
      <c r="F45" s="5">
        <f t="shared" si="6"/>
        <v>30.015</v>
      </c>
      <c r="G45" s="23">
        <f t="shared" si="7"/>
        <v>1047.4</v>
      </c>
      <c r="H45" s="5">
        <f t="shared" si="8"/>
        <v>8</v>
      </c>
      <c r="I45" s="5">
        <f t="shared" si="9"/>
        <v>0.016</v>
      </c>
      <c r="J45" s="5">
        <f t="shared" si="10"/>
        <v>0.015</v>
      </c>
      <c r="K45" s="5">
        <f t="shared" si="11"/>
        <v>0.26</v>
      </c>
      <c r="L45" s="5">
        <f t="shared" si="12"/>
        <v>0</v>
      </c>
      <c r="M45" s="10">
        <f t="shared" si="13"/>
        <v>8.445</v>
      </c>
      <c r="N45" s="12">
        <f t="shared" si="14"/>
        <v>281</v>
      </c>
      <c r="O45" s="24">
        <f t="shared" si="15"/>
        <v>0.2683</v>
      </c>
      <c r="P45" s="10">
        <f t="shared" si="16"/>
        <v>-0.0272</v>
      </c>
      <c r="Q45" s="13">
        <f t="shared" si="17"/>
        <v>614.2</v>
      </c>
      <c r="R45" s="15">
        <f t="shared" si="18"/>
        <v>9.8272</v>
      </c>
      <c r="S45" s="16">
        <f t="shared" si="19"/>
        <v>572.8</v>
      </c>
    </row>
    <row r="46" spans="1:19" ht="12.75">
      <c r="A46" s="5">
        <f t="shared" si="1"/>
        <v>29</v>
      </c>
      <c r="B46" s="5">
        <f t="shared" si="2"/>
        <v>1</v>
      </c>
      <c r="C46" s="5">
        <f t="shared" si="3"/>
        <v>0.041</v>
      </c>
      <c r="D46" s="5">
        <f t="shared" si="4"/>
        <v>0.029</v>
      </c>
      <c r="E46" s="5">
        <f t="shared" si="5"/>
        <v>42.943</v>
      </c>
      <c r="F46" s="5">
        <f t="shared" si="6"/>
        <v>30.375</v>
      </c>
      <c r="G46" s="23">
        <f t="shared" si="7"/>
        <v>1060</v>
      </c>
      <c r="H46" s="5">
        <f t="shared" si="8"/>
        <v>8</v>
      </c>
      <c r="I46" s="5">
        <f t="shared" si="9"/>
        <v>0.016</v>
      </c>
      <c r="J46" s="5">
        <f t="shared" si="10"/>
        <v>0.015</v>
      </c>
      <c r="K46" s="5">
        <f t="shared" si="11"/>
        <v>0.26</v>
      </c>
      <c r="L46" s="5">
        <f t="shared" si="12"/>
        <v>0</v>
      </c>
      <c r="M46" s="10">
        <f t="shared" si="13"/>
        <v>8.592</v>
      </c>
      <c r="N46" s="12">
        <f t="shared" si="14"/>
        <v>289.6</v>
      </c>
      <c r="O46" s="24">
        <f t="shared" si="15"/>
        <v>0.2732</v>
      </c>
      <c r="P46" s="10">
        <f t="shared" si="16"/>
        <v>-0.0664</v>
      </c>
      <c r="Q46" s="13">
        <f t="shared" si="17"/>
        <v>614.1</v>
      </c>
      <c r="R46" s="15">
        <f t="shared" si="18"/>
        <v>9.8272</v>
      </c>
      <c r="S46" s="16">
        <f t="shared" si="19"/>
        <v>582.6</v>
      </c>
    </row>
    <row r="47" spans="1:19" ht="12.75">
      <c r="A47" s="5">
        <f t="shared" si="1"/>
        <v>30</v>
      </c>
      <c r="B47" s="5">
        <f t="shared" si="2"/>
        <v>1</v>
      </c>
      <c r="C47" s="5">
        <f t="shared" si="3"/>
        <v>0.041</v>
      </c>
      <c r="D47" s="5">
        <f t="shared" si="4"/>
        <v>0.029</v>
      </c>
      <c r="E47" s="5">
        <f t="shared" si="5"/>
        <v>43.46</v>
      </c>
      <c r="F47" s="5">
        <f t="shared" si="6"/>
        <v>30.74</v>
      </c>
      <c r="G47" s="23">
        <f t="shared" si="7"/>
        <v>1072.7</v>
      </c>
      <c r="H47" s="5">
        <f t="shared" si="8"/>
        <v>8</v>
      </c>
      <c r="I47" s="5">
        <f t="shared" si="9"/>
        <v>0.016</v>
      </c>
      <c r="J47" s="5">
        <f t="shared" si="10"/>
        <v>0.015</v>
      </c>
      <c r="K47" s="5">
        <f t="shared" si="11"/>
        <v>0.26</v>
      </c>
      <c r="L47" s="5">
        <f t="shared" si="12"/>
        <v>0</v>
      </c>
      <c r="M47" s="10">
        <f t="shared" si="13"/>
        <v>8.739</v>
      </c>
      <c r="N47" s="12">
        <f t="shared" si="14"/>
        <v>298.3</v>
      </c>
      <c r="O47" s="24">
        <f t="shared" si="15"/>
        <v>0.2781</v>
      </c>
      <c r="P47" s="10">
        <f t="shared" si="16"/>
        <v>-0.1056</v>
      </c>
      <c r="Q47" s="13">
        <f t="shared" si="17"/>
        <v>614</v>
      </c>
      <c r="R47" s="15">
        <f t="shared" si="18"/>
        <v>9.8256</v>
      </c>
      <c r="S47" s="16">
        <f t="shared" si="19"/>
        <v>592.4</v>
      </c>
    </row>
    <row r="48" spans="1:19" ht="12.75">
      <c r="A48" s="5">
        <f t="shared" si="1"/>
        <v>31</v>
      </c>
      <c r="B48" s="5">
        <f t="shared" si="2"/>
        <v>1</v>
      </c>
      <c r="C48" s="5">
        <f t="shared" si="3"/>
        <v>0.041</v>
      </c>
      <c r="D48" s="5">
        <f t="shared" si="4"/>
        <v>0.029</v>
      </c>
      <c r="E48" s="5">
        <f t="shared" si="5"/>
        <v>43.981</v>
      </c>
      <c r="F48" s="5">
        <f t="shared" si="6"/>
        <v>31.108</v>
      </c>
      <c r="G48" s="23">
        <f t="shared" si="7"/>
        <v>1085.6</v>
      </c>
      <c r="H48" s="5">
        <f t="shared" si="8"/>
        <v>8</v>
      </c>
      <c r="I48" s="5">
        <f t="shared" si="9"/>
        <v>0.016</v>
      </c>
      <c r="J48" s="5">
        <f t="shared" si="10"/>
        <v>0.015</v>
      </c>
      <c r="K48" s="5">
        <f t="shared" si="11"/>
        <v>0.26</v>
      </c>
      <c r="L48" s="5">
        <f t="shared" si="12"/>
        <v>0</v>
      </c>
      <c r="M48" s="10">
        <f t="shared" si="13"/>
        <v>8.886</v>
      </c>
      <c r="N48" s="12">
        <f t="shared" si="14"/>
        <v>307.2</v>
      </c>
      <c r="O48" s="24">
        <f t="shared" si="15"/>
        <v>0.283</v>
      </c>
      <c r="P48" s="10">
        <f t="shared" si="16"/>
        <v>-0.1448</v>
      </c>
      <c r="Q48" s="13">
        <f t="shared" si="17"/>
        <v>613.9</v>
      </c>
      <c r="R48" s="15">
        <f t="shared" si="18"/>
        <v>9.824</v>
      </c>
      <c r="S48" s="16">
        <f t="shared" si="19"/>
        <v>602.2</v>
      </c>
    </row>
    <row r="49" spans="1:19" ht="12.75">
      <c r="A49" s="5">
        <f t="shared" si="1"/>
        <v>32</v>
      </c>
      <c r="B49" s="5">
        <f t="shared" si="2"/>
        <v>1</v>
      </c>
      <c r="C49" s="5">
        <f t="shared" si="3"/>
        <v>0.041</v>
      </c>
      <c r="D49" s="5">
        <f t="shared" si="4"/>
        <v>0.029</v>
      </c>
      <c r="E49" s="5">
        <f t="shared" si="5"/>
        <v>44.51</v>
      </c>
      <c r="F49" s="5">
        <f t="shared" si="6"/>
        <v>31.482</v>
      </c>
      <c r="G49" s="23">
        <f t="shared" si="7"/>
        <v>1098.6</v>
      </c>
      <c r="H49" s="5">
        <f t="shared" si="8"/>
        <v>8</v>
      </c>
      <c r="I49" s="5">
        <f t="shared" si="9"/>
        <v>0.016</v>
      </c>
      <c r="J49" s="5">
        <f t="shared" si="10"/>
        <v>0.015</v>
      </c>
      <c r="K49" s="5">
        <f t="shared" si="11"/>
        <v>0.26</v>
      </c>
      <c r="L49" s="5">
        <f t="shared" si="12"/>
        <v>0</v>
      </c>
      <c r="M49" s="10">
        <f t="shared" si="13"/>
        <v>9.033</v>
      </c>
      <c r="N49" s="12">
        <f t="shared" si="14"/>
        <v>316.2</v>
      </c>
      <c r="O49" s="24">
        <f t="shared" si="15"/>
        <v>0.2878</v>
      </c>
      <c r="P49" s="10">
        <f t="shared" si="16"/>
        <v>-0.184</v>
      </c>
      <c r="Q49" s="13">
        <f t="shared" si="17"/>
        <v>613.7</v>
      </c>
      <c r="R49" s="15">
        <f t="shared" si="18"/>
        <v>9.8224</v>
      </c>
      <c r="S49" s="16">
        <f t="shared" si="19"/>
        <v>612</v>
      </c>
    </row>
    <row r="50" spans="1:19" ht="12.75">
      <c r="A50" s="5">
        <f t="shared" si="1"/>
        <v>33</v>
      </c>
      <c r="B50" s="5">
        <f t="shared" si="2"/>
        <v>1</v>
      </c>
      <c r="C50" s="5">
        <f t="shared" si="3"/>
        <v>0.041</v>
      </c>
      <c r="D50" s="5">
        <f t="shared" si="4"/>
        <v>0.029</v>
      </c>
      <c r="E50" s="5">
        <f t="shared" si="5"/>
        <v>45.043</v>
      </c>
      <c r="F50" s="5">
        <f t="shared" si="6"/>
        <v>31.859</v>
      </c>
      <c r="G50" s="23">
        <f t="shared" si="7"/>
        <v>1111.8</v>
      </c>
      <c r="H50" s="5">
        <f t="shared" si="8"/>
        <v>8</v>
      </c>
      <c r="I50" s="5">
        <f t="shared" si="9"/>
        <v>0.016</v>
      </c>
      <c r="J50" s="5">
        <f t="shared" si="10"/>
        <v>0.015</v>
      </c>
      <c r="K50" s="5">
        <f t="shared" si="11"/>
        <v>0.26</v>
      </c>
      <c r="L50" s="5">
        <f t="shared" si="12"/>
        <v>0</v>
      </c>
      <c r="M50" s="10">
        <f t="shared" si="13"/>
        <v>9.18</v>
      </c>
      <c r="N50" s="12">
        <f t="shared" si="14"/>
        <v>325.4</v>
      </c>
      <c r="O50" s="24">
        <f t="shared" si="15"/>
        <v>0.2927</v>
      </c>
      <c r="P50" s="10">
        <f t="shared" si="16"/>
        <v>-0.2224</v>
      </c>
      <c r="Q50" s="13">
        <f t="shared" si="17"/>
        <v>613.5</v>
      </c>
      <c r="R50" s="15">
        <f t="shared" si="18"/>
        <v>9.8192</v>
      </c>
      <c r="S50" s="16">
        <f t="shared" si="19"/>
        <v>621.8</v>
      </c>
    </row>
    <row r="51" spans="1:19" ht="12.75">
      <c r="A51" s="5">
        <f t="shared" si="1"/>
        <v>34</v>
      </c>
      <c r="B51" s="5">
        <f t="shared" si="2"/>
        <v>1</v>
      </c>
      <c r="C51" s="5">
        <f t="shared" si="3"/>
        <v>0.041</v>
      </c>
      <c r="D51" s="5">
        <f t="shared" si="4"/>
        <v>0.029</v>
      </c>
      <c r="E51" s="5">
        <f t="shared" si="5"/>
        <v>45.584</v>
      </c>
      <c r="F51" s="5">
        <f t="shared" si="6"/>
        <v>32.242</v>
      </c>
      <c r="G51" s="23">
        <f t="shared" si="7"/>
        <v>1125.1</v>
      </c>
      <c r="H51" s="5">
        <f t="shared" si="8"/>
        <v>8</v>
      </c>
      <c r="I51" s="5">
        <f t="shared" si="9"/>
        <v>0.016</v>
      </c>
      <c r="J51" s="5">
        <f t="shared" si="10"/>
        <v>0.015</v>
      </c>
      <c r="K51" s="5">
        <f t="shared" si="11"/>
        <v>0.26</v>
      </c>
      <c r="L51" s="5">
        <f t="shared" si="12"/>
        <v>0</v>
      </c>
      <c r="M51" s="10">
        <f t="shared" si="13"/>
        <v>9.327</v>
      </c>
      <c r="N51" s="12">
        <f t="shared" si="14"/>
        <v>334.7</v>
      </c>
      <c r="O51" s="24">
        <f t="shared" si="15"/>
        <v>0.2975</v>
      </c>
      <c r="P51" s="10">
        <f t="shared" si="16"/>
        <v>-0.2616</v>
      </c>
      <c r="Q51" s="13">
        <f t="shared" si="17"/>
        <v>613.2</v>
      </c>
      <c r="R51" s="15">
        <f t="shared" si="18"/>
        <v>9.816</v>
      </c>
      <c r="S51" s="16">
        <f t="shared" si="19"/>
        <v>631.6</v>
      </c>
    </row>
    <row r="52" spans="1:19" ht="12.75">
      <c r="A52" s="5">
        <f t="shared" si="1"/>
        <v>35</v>
      </c>
      <c r="B52" s="5">
        <f t="shared" si="2"/>
        <v>1</v>
      </c>
      <c r="C52" s="5">
        <f t="shared" si="3"/>
        <v>0.041</v>
      </c>
      <c r="D52" s="5">
        <f t="shared" si="4"/>
        <v>0.029</v>
      </c>
      <c r="E52" s="5">
        <f t="shared" si="5"/>
        <v>46.129</v>
      </c>
      <c r="F52" s="5">
        <f t="shared" si="6"/>
        <v>32.628</v>
      </c>
      <c r="G52" s="23">
        <f t="shared" si="7"/>
        <v>1138.6</v>
      </c>
      <c r="H52" s="5">
        <f t="shared" si="8"/>
        <v>8</v>
      </c>
      <c r="I52" s="5">
        <f t="shared" si="9"/>
        <v>0.016</v>
      </c>
      <c r="J52" s="5">
        <f t="shared" si="10"/>
        <v>0.015</v>
      </c>
      <c r="K52" s="5">
        <f t="shared" si="11"/>
        <v>0.26</v>
      </c>
      <c r="L52" s="5">
        <f t="shared" si="12"/>
        <v>0</v>
      </c>
      <c r="M52" s="10">
        <f t="shared" si="13"/>
        <v>9.474</v>
      </c>
      <c r="N52" s="12">
        <f t="shared" si="14"/>
        <v>344.2</v>
      </c>
      <c r="O52" s="24">
        <f t="shared" si="15"/>
        <v>0.3023</v>
      </c>
      <c r="P52" s="10">
        <f t="shared" si="16"/>
        <v>-0.3</v>
      </c>
      <c r="Q52" s="13">
        <f t="shared" si="17"/>
        <v>612.9</v>
      </c>
      <c r="R52" s="15">
        <f t="shared" si="18"/>
        <v>9.8112</v>
      </c>
      <c r="S52" s="16">
        <f t="shared" si="19"/>
        <v>641.4</v>
      </c>
    </row>
    <row r="53" spans="1:19" ht="12.75">
      <c r="A53" s="5">
        <f t="shared" si="1"/>
        <v>36</v>
      </c>
      <c r="B53" s="5">
        <f t="shared" si="2"/>
        <v>1</v>
      </c>
      <c r="C53" s="5">
        <f t="shared" si="3"/>
        <v>0.041</v>
      </c>
      <c r="D53" s="5">
        <f t="shared" si="4"/>
        <v>0.029</v>
      </c>
      <c r="E53" s="5">
        <f t="shared" si="5"/>
        <v>46.683</v>
      </c>
      <c r="F53" s="5">
        <f t="shared" si="6"/>
        <v>33.019</v>
      </c>
      <c r="G53" s="23">
        <f t="shared" si="7"/>
        <v>1152.3</v>
      </c>
      <c r="H53" s="5">
        <f t="shared" si="8"/>
        <v>8</v>
      </c>
      <c r="I53" s="5">
        <f t="shared" si="9"/>
        <v>0.016</v>
      </c>
      <c r="J53" s="5">
        <f t="shared" si="10"/>
        <v>0.015</v>
      </c>
      <c r="K53" s="5">
        <f t="shared" si="11"/>
        <v>0.26</v>
      </c>
      <c r="L53" s="5">
        <f t="shared" si="12"/>
        <v>0</v>
      </c>
      <c r="M53" s="10">
        <f t="shared" si="13"/>
        <v>9.621</v>
      </c>
      <c r="N53" s="12">
        <f t="shared" si="14"/>
        <v>353.8</v>
      </c>
      <c r="O53" s="24">
        <f t="shared" si="15"/>
        <v>0.307</v>
      </c>
      <c r="P53" s="10">
        <f t="shared" si="16"/>
        <v>-0.3384</v>
      </c>
      <c r="Q53" s="13">
        <f t="shared" si="17"/>
        <v>612.6</v>
      </c>
      <c r="R53" s="15">
        <f t="shared" si="18"/>
        <v>9.8064</v>
      </c>
      <c r="S53" s="16">
        <f t="shared" si="19"/>
        <v>651.2</v>
      </c>
    </row>
    <row r="54" spans="1:19" ht="12.75">
      <c r="A54" s="5">
        <f t="shared" si="1"/>
        <v>37</v>
      </c>
      <c r="B54" s="5">
        <f t="shared" si="2"/>
        <v>1</v>
      </c>
      <c r="C54" s="5">
        <f t="shared" si="3"/>
        <v>0.041</v>
      </c>
      <c r="D54" s="5">
        <f t="shared" si="4"/>
        <v>0.029</v>
      </c>
      <c r="E54" s="5">
        <f t="shared" si="5"/>
        <v>47.244</v>
      </c>
      <c r="F54" s="5">
        <f t="shared" si="6"/>
        <v>33.417</v>
      </c>
      <c r="G54" s="23">
        <f t="shared" si="7"/>
        <v>1166.1</v>
      </c>
      <c r="H54" s="5">
        <f t="shared" si="8"/>
        <v>8</v>
      </c>
      <c r="I54" s="5">
        <f t="shared" si="9"/>
        <v>0.016</v>
      </c>
      <c r="J54" s="5">
        <f t="shared" si="10"/>
        <v>0.015</v>
      </c>
      <c r="K54" s="5">
        <f t="shared" si="11"/>
        <v>0.26</v>
      </c>
      <c r="L54" s="5">
        <f t="shared" si="12"/>
        <v>0</v>
      </c>
      <c r="M54" s="10">
        <f t="shared" si="13"/>
        <v>9.768</v>
      </c>
      <c r="N54" s="12">
        <f t="shared" si="14"/>
        <v>363.6</v>
      </c>
      <c r="O54" s="24">
        <f t="shared" si="15"/>
        <v>0.3118</v>
      </c>
      <c r="P54" s="10">
        <f t="shared" si="16"/>
        <v>-0.376</v>
      </c>
      <c r="Q54" s="13">
        <f t="shared" si="17"/>
        <v>612.2</v>
      </c>
      <c r="R54" s="15">
        <f t="shared" si="18"/>
        <v>9.8016</v>
      </c>
      <c r="S54" s="16">
        <f t="shared" si="19"/>
        <v>661</v>
      </c>
    </row>
    <row r="55" spans="1:19" ht="12.75">
      <c r="A55" s="5">
        <f t="shared" si="1"/>
        <v>38</v>
      </c>
      <c r="B55" s="5">
        <f t="shared" si="2"/>
        <v>1</v>
      </c>
      <c r="C55" s="5">
        <f t="shared" si="3"/>
        <v>0.041</v>
      </c>
      <c r="D55" s="5">
        <f t="shared" si="4"/>
        <v>0.029</v>
      </c>
      <c r="E55" s="5">
        <f t="shared" si="5"/>
        <v>47.81</v>
      </c>
      <c r="F55" s="5">
        <f t="shared" si="6"/>
        <v>33.817</v>
      </c>
      <c r="G55" s="23">
        <f t="shared" si="7"/>
        <v>1180.1</v>
      </c>
      <c r="H55" s="5">
        <f t="shared" si="8"/>
        <v>8</v>
      </c>
      <c r="I55" s="5">
        <f t="shared" si="9"/>
        <v>0.016</v>
      </c>
      <c r="J55" s="5">
        <f t="shared" si="10"/>
        <v>0.015</v>
      </c>
      <c r="K55" s="5">
        <f t="shared" si="11"/>
        <v>0.26</v>
      </c>
      <c r="L55" s="5">
        <f t="shared" si="12"/>
        <v>0</v>
      </c>
      <c r="M55" s="10">
        <f t="shared" si="13"/>
        <v>9.915</v>
      </c>
      <c r="N55" s="12">
        <f t="shared" si="14"/>
        <v>373.5</v>
      </c>
      <c r="O55" s="24">
        <f t="shared" si="15"/>
        <v>0.3165</v>
      </c>
      <c r="P55" s="10">
        <f t="shared" si="16"/>
        <v>-0.4144</v>
      </c>
      <c r="Q55" s="13">
        <f t="shared" si="17"/>
        <v>611.8</v>
      </c>
      <c r="R55" s="15">
        <f t="shared" si="18"/>
        <v>9.7952</v>
      </c>
      <c r="S55" s="16">
        <f t="shared" si="19"/>
        <v>670.8</v>
      </c>
    </row>
    <row r="56" spans="1:19" ht="12.75">
      <c r="A56" s="5">
        <f t="shared" si="1"/>
        <v>39</v>
      </c>
      <c r="B56" s="5">
        <f t="shared" si="2"/>
        <v>1</v>
      </c>
      <c r="C56" s="5">
        <f t="shared" si="3"/>
        <v>0.041</v>
      </c>
      <c r="D56" s="5">
        <f t="shared" si="4"/>
        <v>0.029</v>
      </c>
      <c r="E56" s="5">
        <f t="shared" si="5"/>
        <v>48.384</v>
      </c>
      <c r="F56" s="5">
        <f t="shared" si="6"/>
        <v>34.223</v>
      </c>
      <c r="G56" s="23">
        <f t="shared" si="7"/>
        <v>1194.3</v>
      </c>
      <c r="H56" s="5">
        <f t="shared" si="8"/>
        <v>8</v>
      </c>
      <c r="I56" s="5">
        <f t="shared" si="9"/>
        <v>0.016</v>
      </c>
      <c r="J56" s="5">
        <f t="shared" si="10"/>
        <v>0.015</v>
      </c>
      <c r="K56" s="5">
        <f t="shared" si="11"/>
        <v>0.26</v>
      </c>
      <c r="L56" s="5">
        <f t="shared" si="12"/>
        <v>0</v>
      </c>
      <c r="M56" s="10">
        <f t="shared" si="13"/>
        <v>10.062</v>
      </c>
      <c r="N56" s="12">
        <f t="shared" si="14"/>
        <v>383.6</v>
      </c>
      <c r="O56" s="24">
        <f t="shared" si="15"/>
        <v>0.3212</v>
      </c>
      <c r="P56" s="10">
        <f t="shared" si="16"/>
        <v>-0.452</v>
      </c>
      <c r="Q56" s="13">
        <f t="shared" si="17"/>
        <v>611.3</v>
      </c>
      <c r="R56" s="15">
        <f t="shared" si="18"/>
        <v>9.7888</v>
      </c>
      <c r="S56" s="16">
        <f t="shared" si="19"/>
        <v>680.6</v>
      </c>
    </row>
    <row r="57" spans="1:19" ht="12.75">
      <c r="A57" s="5">
        <f t="shared" si="1"/>
        <v>40</v>
      </c>
      <c r="B57" s="5">
        <f t="shared" si="2"/>
        <v>1</v>
      </c>
      <c r="C57" s="5">
        <f t="shared" si="3"/>
        <v>0.041</v>
      </c>
      <c r="D57" s="5">
        <f t="shared" si="4"/>
        <v>0.029</v>
      </c>
      <c r="E57" s="5">
        <f t="shared" si="5"/>
        <v>48.966</v>
      </c>
      <c r="F57" s="5">
        <f t="shared" si="6"/>
        <v>34.635</v>
      </c>
      <c r="G57" s="23">
        <f t="shared" si="7"/>
        <v>1208.6</v>
      </c>
      <c r="H57" s="5">
        <f t="shared" si="8"/>
        <v>8</v>
      </c>
      <c r="I57" s="5">
        <f t="shared" si="9"/>
        <v>0.016</v>
      </c>
      <c r="J57" s="5">
        <f t="shared" si="10"/>
        <v>0.015</v>
      </c>
      <c r="K57" s="5">
        <f t="shared" si="11"/>
        <v>0.26</v>
      </c>
      <c r="L57" s="5">
        <f t="shared" si="12"/>
        <v>0</v>
      </c>
      <c r="M57" s="10">
        <f t="shared" si="13"/>
        <v>10.209</v>
      </c>
      <c r="N57" s="12">
        <f t="shared" si="14"/>
        <v>393.8</v>
      </c>
      <c r="O57" s="24">
        <f t="shared" si="15"/>
        <v>0.3258</v>
      </c>
      <c r="P57" s="10">
        <f t="shared" si="16"/>
        <v>-0.4896</v>
      </c>
      <c r="Q57" s="13">
        <f t="shared" si="17"/>
        <v>610.8</v>
      </c>
      <c r="R57" s="15">
        <f t="shared" si="18"/>
        <v>9.7808</v>
      </c>
      <c r="S57" s="16">
        <f t="shared" si="19"/>
        <v>690.4</v>
      </c>
    </row>
    <row r="58" spans="1:19" ht="12.75">
      <c r="A58" s="5">
        <f t="shared" si="1"/>
        <v>41</v>
      </c>
      <c r="B58" s="5">
        <f t="shared" si="2"/>
        <v>1</v>
      </c>
      <c r="C58" s="5">
        <f t="shared" si="3"/>
        <v>0.041</v>
      </c>
      <c r="D58" s="5">
        <f t="shared" si="4"/>
        <v>0.029</v>
      </c>
      <c r="E58" s="5">
        <f t="shared" si="5"/>
        <v>49.553</v>
      </c>
      <c r="F58" s="5">
        <f t="shared" si="6"/>
        <v>35.049</v>
      </c>
      <c r="G58" s="23">
        <f t="shared" si="7"/>
        <v>1223.1</v>
      </c>
      <c r="H58" s="5">
        <f t="shared" si="8"/>
        <v>8</v>
      </c>
      <c r="I58" s="5">
        <f t="shared" si="9"/>
        <v>0.016</v>
      </c>
      <c r="J58" s="5">
        <f t="shared" si="10"/>
        <v>0.015</v>
      </c>
      <c r="K58" s="5">
        <f t="shared" si="11"/>
        <v>0.26</v>
      </c>
      <c r="L58" s="5">
        <f t="shared" si="12"/>
        <v>0</v>
      </c>
      <c r="M58" s="10">
        <f t="shared" si="13"/>
        <v>10.356</v>
      </c>
      <c r="N58" s="12">
        <f t="shared" si="14"/>
        <v>404.2</v>
      </c>
      <c r="O58" s="24">
        <f t="shared" si="15"/>
        <v>0.3305</v>
      </c>
      <c r="P58" s="10">
        <f t="shared" si="16"/>
        <v>-0.5264</v>
      </c>
      <c r="Q58" s="13">
        <f t="shared" si="17"/>
        <v>610.3</v>
      </c>
      <c r="R58" s="15">
        <f t="shared" si="18"/>
        <v>9.7728</v>
      </c>
      <c r="S58" s="16">
        <f t="shared" si="19"/>
        <v>700.2</v>
      </c>
    </row>
    <row r="59" spans="1:19" ht="12.75">
      <c r="A59" s="5">
        <f t="shared" si="1"/>
        <v>42</v>
      </c>
      <c r="B59" s="5">
        <f t="shared" si="2"/>
        <v>1</v>
      </c>
      <c r="C59" s="5">
        <f t="shared" si="3"/>
        <v>0.041</v>
      </c>
      <c r="D59" s="5">
        <f t="shared" si="4"/>
        <v>0.029</v>
      </c>
      <c r="E59" s="5">
        <f t="shared" si="5"/>
        <v>50.147</v>
      </c>
      <c r="F59" s="5">
        <f t="shared" si="6"/>
        <v>35.47</v>
      </c>
      <c r="G59" s="23">
        <f t="shared" si="7"/>
        <v>1237.8</v>
      </c>
      <c r="H59" s="5">
        <f t="shared" si="8"/>
        <v>8</v>
      </c>
      <c r="I59" s="5">
        <f t="shared" si="9"/>
        <v>0.016</v>
      </c>
      <c r="J59" s="5">
        <f t="shared" si="10"/>
        <v>0.015</v>
      </c>
      <c r="K59" s="5">
        <f t="shared" si="11"/>
        <v>0.26</v>
      </c>
      <c r="L59" s="5">
        <f t="shared" si="12"/>
        <v>0</v>
      </c>
      <c r="M59" s="10">
        <f t="shared" si="13"/>
        <v>10.503</v>
      </c>
      <c r="N59" s="12">
        <f t="shared" si="14"/>
        <v>414.7</v>
      </c>
      <c r="O59" s="24">
        <f t="shared" si="15"/>
        <v>0.335</v>
      </c>
      <c r="P59" s="10">
        <f t="shared" si="16"/>
        <v>-0.564</v>
      </c>
      <c r="Q59" s="13">
        <f t="shared" si="17"/>
        <v>609.7</v>
      </c>
      <c r="R59" s="15">
        <f t="shared" si="18"/>
        <v>9.7648</v>
      </c>
      <c r="S59" s="16">
        <f t="shared" si="19"/>
        <v>710</v>
      </c>
    </row>
    <row r="60" spans="1:19" ht="12.75">
      <c r="A60" s="5">
        <f t="shared" si="1"/>
        <v>43</v>
      </c>
      <c r="B60" s="5">
        <f t="shared" si="2"/>
        <v>1</v>
      </c>
      <c r="C60" s="5">
        <f t="shared" si="3"/>
        <v>0.041</v>
      </c>
      <c r="D60" s="5">
        <f t="shared" si="4"/>
        <v>0.029</v>
      </c>
      <c r="E60" s="5">
        <f t="shared" si="5"/>
        <v>50.75</v>
      </c>
      <c r="F60" s="5">
        <f t="shared" si="6"/>
        <v>35.896</v>
      </c>
      <c r="G60" s="23">
        <f t="shared" si="7"/>
        <v>1252.7</v>
      </c>
      <c r="H60" s="5">
        <f t="shared" si="8"/>
        <v>8</v>
      </c>
      <c r="I60" s="5">
        <f t="shared" si="9"/>
        <v>0.016</v>
      </c>
      <c r="J60" s="5">
        <f t="shared" si="10"/>
        <v>0.015</v>
      </c>
      <c r="K60" s="5">
        <f t="shared" si="11"/>
        <v>0.26</v>
      </c>
      <c r="L60" s="5">
        <f t="shared" si="12"/>
        <v>0</v>
      </c>
      <c r="M60" s="10">
        <f t="shared" si="13"/>
        <v>10.65</v>
      </c>
      <c r="N60" s="12">
        <f t="shared" si="14"/>
        <v>425.4</v>
      </c>
      <c r="O60" s="24">
        <f t="shared" si="15"/>
        <v>0.3396</v>
      </c>
      <c r="P60" s="10">
        <f t="shared" si="16"/>
        <v>-0.6</v>
      </c>
      <c r="Q60" s="13">
        <f t="shared" si="17"/>
        <v>609.1</v>
      </c>
      <c r="R60" s="15">
        <f t="shared" si="18"/>
        <v>9.7552</v>
      </c>
      <c r="S60" s="16">
        <f t="shared" si="19"/>
        <v>719.8</v>
      </c>
    </row>
    <row r="61" spans="1:19" ht="12.75">
      <c r="A61" s="5">
        <f t="shared" si="1"/>
        <v>44</v>
      </c>
      <c r="B61" s="5">
        <f t="shared" si="2"/>
        <v>1</v>
      </c>
      <c r="C61" s="5">
        <f t="shared" si="3"/>
        <v>0.041</v>
      </c>
      <c r="D61" s="5">
        <f t="shared" si="4"/>
        <v>0.029</v>
      </c>
      <c r="E61" s="5">
        <f t="shared" si="5"/>
        <v>51.361</v>
      </c>
      <c r="F61" s="5">
        <f t="shared" si="6"/>
        <v>36.328</v>
      </c>
      <c r="G61" s="23">
        <f t="shared" si="7"/>
        <v>1267.7</v>
      </c>
      <c r="H61" s="5">
        <f t="shared" si="8"/>
        <v>8</v>
      </c>
      <c r="I61" s="5">
        <f t="shared" si="9"/>
        <v>0.016</v>
      </c>
      <c r="J61" s="5">
        <f t="shared" si="10"/>
        <v>0.015</v>
      </c>
      <c r="K61" s="5">
        <f t="shared" si="11"/>
        <v>0.26</v>
      </c>
      <c r="L61" s="5">
        <f t="shared" si="12"/>
        <v>0</v>
      </c>
      <c r="M61" s="10">
        <f t="shared" si="13"/>
        <v>10.797</v>
      </c>
      <c r="N61" s="12">
        <f t="shared" si="14"/>
        <v>436.2</v>
      </c>
      <c r="O61" s="24">
        <f t="shared" si="15"/>
        <v>0.3441</v>
      </c>
      <c r="P61" s="10">
        <f t="shared" si="16"/>
        <v>-0.6368</v>
      </c>
      <c r="Q61" s="13">
        <f t="shared" si="17"/>
        <v>608.5</v>
      </c>
      <c r="R61" s="15">
        <f t="shared" si="18"/>
        <v>9.7456</v>
      </c>
      <c r="S61" s="16">
        <f t="shared" si="19"/>
        <v>729.5</v>
      </c>
    </row>
    <row r="62" spans="1:19" ht="12.75">
      <c r="A62" s="5">
        <f t="shared" si="1"/>
        <v>45</v>
      </c>
      <c r="B62" s="5">
        <f t="shared" si="2"/>
        <v>1</v>
      </c>
      <c r="C62" s="5">
        <f t="shared" si="3"/>
        <v>0.041</v>
      </c>
      <c r="D62" s="5">
        <f t="shared" si="4"/>
        <v>0.029</v>
      </c>
      <c r="E62" s="5">
        <f t="shared" si="5"/>
        <v>51.976</v>
      </c>
      <c r="F62" s="5">
        <f t="shared" si="6"/>
        <v>36.763</v>
      </c>
      <c r="G62" s="23">
        <f t="shared" si="7"/>
        <v>1282.9</v>
      </c>
      <c r="H62" s="5">
        <f t="shared" si="8"/>
        <v>8</v>
      </c>
      <c r="I62" s="5">
        <f t="shared" si="9"/>
        <v>0.016</v>
      </c>
      <c r="J62" s="5">
        <f t="shared" si="10"/>
        <v>0.015</v>
      </c>
      <c r="K62" s="5">
        <f t="shared" si="11"/>
        <v>0.26</v>
      </c>
      <c r="L62" s="5">
        <f t="shared" si="12"/>
        <v>0</v>
      </c>
      <c r="M62" s="10">
        <f t="shared" si="13"/>
        <v>10.9425</v>
      </c>
      <c r="N62" s="12">
        <f t="shared" si="14"/>
        <v>447.1</v>
      </c>
      <c r="O62" s="24">
        <f t="shared" si="15"/>
        <v>0.3485</v>
      </c>
      <c r="P62" s="10">
        <f t="shared" si="16"/>
        <v>-0.6728</v>
      </c>
      <c r="Q62" s="13">
        <f t="shared" si="17"/>
        <v>607.8</v>
      </c>
      <c r="R62" s="15">
        <f t="shared" si="18"/>
        <v>9.736</v>
      </c>
      <c r="S62" s="16">
        <f t="shared" si="19"/>
        <v>739.2</v>
      </c>
    </row>
    <row r="63" spans="1:19" ht="12.75">
      <c r="A63" s="5">
        <f t="shared" si="1"/>
        <v>46</v>
      </c>
      <c r="B63" s="5">
        <f t="shared" si="2"/>
        <v>1</v>
      </c>
      <c r="C63" s="5">
        <f t="shared" si="3"/>
        <v>0.041</v>
      </c>
      <c r="D63" s="5">
        <f t="shared" si="4"/>
        <v>0.029</v>
      </c>
      <c r="E63" s="5">
        <f t="shared" si="5"/>
        <v>52.599</v>
      </c>
      <c r="F63" s="5">
        <f t="shared" si="6"/>
        <v>37.204</v>
      </c>
      <c r="G63" s="23">
        <f t="shared" si="7"/>
        <v>1298.3</v>
      </c>
      <c r="H63" s="5">
        <f t="shared" si="8"/>
        <v>8</v>
      </c>
      <c r="I63" s="5">
        <f t="shared" si="9"/>
        <v>0.016</v>
      </c>
      <c r="J63" s="5">
        <f t="shared" si="10"/>
        <v>0.015</v>
      </c>
      <c r="K63" s="5">
        <f t="shared" si="11"/>
        <v>0.26</v>
      </c>
      <c r="L63" s="5">
        <f t="shared" si="12"/>
        <v>0</v>
      </c>
      <c r="M63" s="10">
        <f t="shared" si="13"/>
        <v>11.088</v>
      </c>
      <c r="N63" s="12">
        <f t="shared" si="14"/>
        <v>458.2</v>
      </c>
      <c r="O63" s="24">
        <f t="shared" si="15"/>
        <v>0.3529</v>
      </c>
      <c r="P63" s="10">
        <f t="shared" si="16"/>
        <v>-0.708</v>
      </c>
      <c r="Q63" s="13">
        <f t="shared" si="17"/>
        <v>607.1</v>
      </c>
      <c r="R63" s="15">
        <f t="shared" si="18"/>
        <v>9.7248</v>
      </c>
      <c r="S63" s="16">
        <f t="shared" si="19"/>
        <v>748.9</v>
      </c>
    </row>
    <row r="64" spans="1:19" ht="12.75">
      <c r="A64" s="5">
        <f t="shared" si="1"/>
        <v>47</v>
      </c>
      <c r="B64" s="5">
        <f t="shared" si="2"/>
        <v>1</v>
      </c>
      <c r="C64" s="5">
        <f t="shared" si="3"/>
        <v>0.041</v>
      </c>
      <c r="D64" s="5">
        <f t="shared" si="4"/>
        <v>0.029</v>
      </c>
      <c r="E64" s="5">
        <f t="shared" si="5"/>
        <v>53.23</v>
      </c>
      <c r="F64" s="5">
        <f t="shared" si="6"/>
        <v>37.651</v>
      </c>
      <c r="G64" s="23">
        <f t="shared" si="7"/>
        <v>1313.9</v>
      </c>
      <c r="H64" s="5">
        <f t="shared" si="8"/>
        <v>8</v>
      </c>
      <c r="I64" s="5">
        <f t="shared" si="9"/>
        <v>0.016</v>
      </c>
      <c r="J64" s="5">
        <f t="shared" si="10"/>
        <v>0.015</v>
      </c>
      <c r="K64" s="5">
        <f t="shared" si="11"/>
        <v>0.26</v>
      </c>
      <c r="L64" s="5">
        <f t="shared" si="12"/>
        <v>0</v>
      </c>
      <c r="M64" s="10">
        <f t="shared" si="13"/>
        <v>11.2335</v>
      </c>
      <c r="N64" s="12">
        <f t="shared" si="14"/>
        <v>469.4</v>
      </c>
      <c r="O64" s="24">
        <f t="shared" si="15"/>
        <v>0.3573</v>
      </c>
      <c r="P64" s="10">
        <f t="shared" si="16"/>
        <v>-0.7432</v>
      </c>
      <c r="Q64" s="13">
        <f t="shared" si="17"/>
        <v>606.4</v>
      </c>
      <c r="R64" s="15">
        <f t="shared" si="18"/>
        <v>9.7136</v>
      </c>
      <c r="S64" s="16">
        <f t="shared" si="19"/>
        <v>758.6</v>
      </c>
    </row>
    <row r="65" spans="1:19" ht="12.75">
      <c r="A65" s="5">
        <f t="shared" si="1"/>
        <v>48</v>
      </c>
      <c r="B65" s="5">
        <f t="shared" si="2"/>
        <v>1</v>
      </c>
      <c r="C65" s="5">
        <f t="shared" si="3"/>
        <v>0.041</v>
      </c>
      <c r="D65" s="5">
        <f t="shared" si="4"/>
        <v>0.029</v>
      </c>
      <c r="E65" s="5">
        <f t="shared" si="5"/>
        <v>53.87</v>
      </c>
      <c r="F65" s="5">
        <f t="shared" si="6"/>
        <v>38.103</v>
      </c>
      <c r="G65" s="23">
        <f t="shared" si="7"/>
        <v>1329.7</v>
      </c>
      <c r="H65" s="5">
        <f t="shared" si="8"/>
        <v>8</v>
      </c>
      <c r="I65" s="5">
        <f t="shared" si="9"/>
        <v>0.016</v>
      </c>
      <c r="J65" s="5">
        <f t="shared" si="10"/>
        <v>0.015</v>
      </c>
      <c r="K65" s="5">
        <f t="shared" si="11"/>
        <v>0.26</v>
      </c>
      <c r="L65" s="5">
        <f t="shared" si="12"/>
        <v>0</v>
      </c>
      <c r="M65" s="10">
        <f t="shared" si="13"/>
        <v>11.379</v>
      </c>
      <c r="N65" s="12">
        <f t="shared" si="14"/>
        <v>480.8</v>
      </c>
      <c r="O65" s="24">
        <f t="shared" si="15"/>
        <v>0.3616</v>
      </c>
      <c r="P65" s="10">
        <f t="shared" si="16"/>
        <v>-0.7784</v>
      </c>
      <c r="Q65" s="13">
        <f t="shared" si="17"/>
        <v>605.6</v>
      </c>
      <c r="R65" s="15">
        <f t="shared" si="18"/>
        <v>9.7024</v>
      </c>
      <c r="S65" s="16">
        <f t="shared" si="19"/>
        <v>768.3</v>
      </c>
    </row>
    <row r="66" spans="1:19" ht="12.75">
      <c r="A66" s="5">
        <f t="shared" si="1"/>
        <v>49</v>
      </c>
      <c r="B66" s="5">
        <f t="shared" si="2"/>
        <v>1</v>
      </c>
      <c r="C66" s="5">
        <f t="shared" si="3"/>
        <v>0.041</v>
      </c>
      <c r="D66" s="5">
        <f t="shared" si="4"/>
        <v>0.029</v>
      </c>
      <c r="E66" s="5">
        <f t="shared" si="5"/>
        <v>54.518</v>
      </c>
      <c r="F66" s="5">
        <f t="shared" si="6"/>
        <v>38.561</v>
      </c>
      <c r="G66" s="23">
        <f t="shared" si="7"/>
        <v>1345.7</v>
      </c>
      <c r="H66" s="5">
        <f t="shared" si="8"/>
        <v>8</v>
      </c>
      <c r="I66" s="5">
        <f t="shared" si="9"/>
        <v>0.016</v>
      </c>
      <c r="J66" s="5">
        <f t="shared" si="10"/>
        <v>0.015</v>
      </c>
      <c r="K66" s="5">
        <f t="shared" si="11"/>
        <v>0.26</v>
      </c>
      <c r="L66" s="5">
        <f t="shared" si="12"/>
        <v>0</v>
      </c>
      <c r="M66" s="10">
        <f t="shared" si="13"/>
        <v>11.5245</v>
      </c>
      <c r="N66" s="12">
        <f t="shared" si="14"/>
        <v>492.3</v>
      </c>
      <c r="O66" s="24">
        <f t="shared" si="15"/>
        <v>0.3658</v>
      </c>
      <c r="P66" s="10">
        <f t="shared" si="16"/>
        <v>-0.8128</v>
      </c>
      <c r="Q66" s="13">
        <f t="shared" si="17"/>
        <v>604.8</v>
      </c>
      <c r="R66" s="15">
        <f t="shared" si="18"/>
        <v>9.6896</v>
      </c>
      <c r="S66" s="16">
        <f t="shared" si="19"/>
        <v>778</v>
      </c>
    </row>
    <row r="67" spans="1:19" ht="12.75">
      <c r="A67" s="5">
        <f t="shared" si="1"/>
        <v>50</v>
      </c>
      <c r="B67" s="5">
        <f t="shared" si="2"/>
        <v>1</v>
      </c>
      <c r="C67" s="5">
        <f t="shared" si="3"/>
        <v>0.041</v>
      </c>
      <c r="D67" s="5">
        <f t="shared" si="4"/>
        <v>0.029</v>
      </c>
      <c r="E67" s="5">
        <f t="shared" si="5"/>
        <v>55.174</v>
      </c>
      <c r="F67" s="5">
        <f t="shared" si="6"/>
        <v>39.025</v>
      </c>
      <c r="G67" s="23">
        <f t="shared" si="7"/>
        <v>1361.8</v>
      </c>
      <c r="H67" s="5">
        <f t="shared" si="8"/>
        <v>8</v>
      </c>
      <c r="I67" s="5">
        <f t="shared" si="9"/>
        <v>0.016</v>
      </c>
      <c r="J67" s="5">
        <f t="shared" si="10"/>
        <v>0.015</v>
      </c>
      <c r="K67" s="5">
        <f t="shared" si="11"/>
        <v>0.26</v>
      </c>
      <c r="L67" s="5">
        <f t="shared" si="12"/>
        <v>0</v>
      </c>
      <c r="M67" s="10">
        <f t="shared" si="13"/>
        <v>11.67</v>
      </c>
      <c r="N67" s="12">
        <f t="shared" si="14"/>
        <v>504</v>
      </c>
      <c r="O67" s="24">
        <f t="shared" si="15"/>
        <v>0.3701</v>
      </c>
      <c r="P67" s="10">
        <f t="shared" si="16"/>
        <v>-0.8464</v>
      </c>
      <c r="Q67" s="13">
        <f t="shared" si="17"/>
        <v>604</v>
      </c>
      <c r="R67" s="15">
        <f t="shared" si="18"/>
        <v>9.6768</v>
      </c>
      <c r="S67" s="16">
        <f t="shared" si="19"/>
        <v>787.7</v>
      </c>
    </row>
    <row r="68" spans="1:19" ht="12.75">
      <c r="A68" s="5">
        <f t="shared" si="1"/>
        <v>51</v>
      </c>
      <c r="B68" s="5">
        <f t="shared" si="2"/>
        <v>1</v>
      </c>
      <c r="C68" s="5">
        <f t="shared" si="3"/>
        <v>0.041</v>
      </c>
      <c r="D68" s="5">
        <f t="shared" si="4"/>
        <v>0.029</v>
      </c>
      <c r="E68" s="5">
        <f t="shared" si="5"/>
        <v>55.834</v>
      </c>
      <c r="F68" s="5">
        <f t="shared" si="6"/>
        <v>39.492</v>
      </c>
      <c r="G68" s="23">
        <f t="shared" si="7"/>
        <v>1378.1</v>
      </c>
      <c r="H68" s="5">
        <f t="shared" si="8"/>
        <v>8</v>
      </c>
      <c r="I68" s="5">
        <f t="shared" si="9"/>
        <v>0.016</v>
      </c>
      <c r="J68" s="5">
        <f t="shared" si="10"/>
        <v>0.015</v>
      </c>
      <c r="K68" s="5">
        <f t="shared" si="11"/>
        <v>0.26</v>
      </c>
      <c r="L68" s="5">
        <f t="shared" si="12"/>
        <v>0</v>
      </c>
      <c r="M68" s="10">
        <f t="shared" si="13"/>
        <v>11.8155</v>
      </c>
      <c r="N68" s="12">
        <f t="shared" si="14"/>
        <v>515.8</v>
      </c>
      <c r="O68" s="24">
        <f t="shared" si="15"/>
        <v>0.3743</v>
      </c>
      <c r="P68" s="10">
        <f t="shared" si="16"/>
        <v>-0.8808</v>
      </c>
      <c r="Q68" s="13">
        <f t="shared" si="17"/>
        <v>603.1</v>
      </c>
      <c r="R68" s="15">
        <f t="shared" si="18"/>
        <v>9.664</v>
      </c>
      <c r="S68" s="16">
        <f t="shared" si="19"/>
        <v>797.4</v>
      </c>
    </row>
    <row r="69" spans="1:19" ht="12.75">
      <c r="A69" s="5">
        <f t="shared" si="1"/>
        <v>52</v>
      </c>
      <c r="B69" s="5">
        <f t="shared" si="2"/>
        <v>1</v>
      </c>
      <c r="C69" s="5">
        <f t="shared" si="3"/>
        <v>0.041</v>
      </c>
      <c r="D69" s="5">
        <f t="shared" si="4"/>
        <v>0.029</v>
      </c>
      <c r="E69" s="5">
        <f t="shared" si="5"/>
        <v>56.502</v>
      </c>
      <c r="F69" s="5">
        <f t="shared" si="6"/>
        <v>39.965</v>
      </c>
      <c r="G69" s="23">
        <f t="shared" si="7"/>
        <v>1394.6</v>
      </c>
      <c r="H69" s="5">
        <f t="shared" si="8"/>
        <v>8</v>
      </c>
      <c r="I69" s="5">
        <f t="shared" si="9"/>
        <v>0.016</v>
      </c>
      <c r="J69" s="5">
        <f t="shared" si="10"/>
        <v>0.015</v>
      </c>
      <c r="K69" s="5">
        <f t="shared" si="11"/>
        <v>0.26</v>
      </c>
      <c r="L69" s="5">
        <f t="shared" si="12"/>
        <v>0</v>
      </c>
      <c r="M69" s="10">
        <f t="shared" si="13"/>
        <v>11.961</v>
      </c>
      <c r="N69" s="12">
        <f t="shared" si="14"/>
        <v>527.8</v>
      </c>
      <c r="O69" s="24">
        <f t="shared" si="15"/>
        <v>0.3785</v>
      </c>
      <c r="P69" s="10">
        <f t="shared" si="16"/>
        <v>-0.9144</v>
      </c>
      <c r="Q69" s="13">
        <f t="shared" si="17"/>
        <v>602.2</v>
      </c>
      <c r="R69" s="15">
        <f t="shared" si="18"/>
        <v>9.6496</v>
      </c>
      <c r="S69" s="16">
        <f t="shared" si="19"/>
        <v>807</v>
      </c>
    </row>
    <row r="70" spans="1:19" ht="12.75">
      <c r="A70" s="5">
        <f t="shared" si="1"/>
        <v>53</v>
      </c>
      <c r="B70" s="5">
        <f t="shared" si="2"/>
        <v>1</v>
      </c>
      <c r="C70" s="5">
        <f t="shared" si="3"/>
        <v>0.041</v>
      </c>
      <c r="D70" s="5">
        <f t="shared" si="4"/>
        <v>0.029</v>
      </c>
      <c r="E70" s="5">
        <f t="shared" si="5"/>
        <v>57.179</v>
      </c>
      <c r="F70" s="5">
        <f t="shared" si="6"/>
        <v>40.443</v>
      </c>
      <c r="G70" s="23">
        <f t="shared" si="7"/>
        <v>1411.3</v>
      </c>
      <c r="H70" s="5">
        <f t="shared" si="8"/>
        <v>8</v>
      </c>
      <c r="I70" s="5">
        <f t="shared" si="9"/>
        <v>0.016</v>
      </c>
      <c r="J70" s="5">
        <f t="shared" si="10"/>
        <v>0.015</v>
      </c>
      <c r="K70" s="5">
        <f t="shared" si="11"/>
        <v>0.26</v>
      </c>
      <c r="L70" s="5">
        <f t="shared" si="12"/>
        <v>0</v>
      </c>
      <c r="M70" s="10">
        <f t="shared" si="13"/>
        <v>12.105</v>
      </c>
      <c r="N70" s="12">
        <f t="shared" si="14"/>
        <v>539.9</v>
      </c>
      <c r="O70" s="24">
        <f t="shared" si="15"/>
        <v>0.3826</v>
      </c>
      <c r="P70" s="10">
        <f t="shared" si="16"/>
        <v>-0.948</v>
      </c>
      <c r="Q70" s="13">
        <f t="shared" si="17"/>
        <v>601.3</v>
      </c>
      <c r="R70" s="15">
        <f t="shared" si="18"/>
        <v>9.6352</v>
      </c>
      <c r="S70" s="16">
        <f t="shared" si="19"/>
        <v>816.6</v>
      </c>
    </row>
    <row r="71" spans="1:19" ht="12.75">
      <c r="A71" s="5">
        <f t="shared" si="1"/>
        <v>54</v>
      </c>
      <c r="B71" s="5">
        <f t="shared" si="2"/>
        <v>1</v>
      </c>
      <c r="C71" s="5">
        <f t="shared" si="3"/>
        <v>0.041</v>
      </c>
      <c r="D71" s="5">
        <f t="shared" si="4"/>
        <v>0.029</v>
      </c>
      <c r="E71" s="5">
        <f t="shared" si="5"/>
        <v>57.863</v>
      </c>
      <c r="F71" s="5">
        <f t="shared" si="6"/>
        <v>40.928</v>
      </c>
      <c r="G71" s="23">
        <f t="shared" si="7"/>
        <v>1428.2</v>
      </c>
      <c r="H71" s="5">
        <f t="shared" si="8"/>
        <v>8</v>
      </c>
      <c r="I71" s="5">
        <f t="shared" si="9"/>
        <v>0.016</v>
      </c>
      <c r="J71" s="5">
        <f t="shared" si="10"/>
        <v>0.015</v>
      </c>
      <c r="K71" s="5">
        <f t="shared" si="11"/>
        <v>0.26</v>
      </c>
      <c r="L71" s="5">
        <f t="shared" si="12"/>
        <v>0</v>
      </c>
      <c r="M71" s="10">
        <f t="shared" si="13"/>
        <v>12.249</v>
      </c>
      <c r="N71" s="12">
        <f t="shared" si="14"/>
        <v>552.1</v>
      </c>
      <c r="O71" s="24">
        <f t="shared" si="15"/>
        <v>0.3866</v>
      </c>
      <c r="P71" s="10">
        <f t="shared" si="16"/>
        <v>-0.9808</v>
      </c>
      <c r="Q71" s="13">
        <f t="shared" si="17"/>
        <v>600.3</v>
      </c>
      <c r="R71" s="15">
        <f t="shared" si="18"/>
        <v>9.6208</v>
      </c>
      <c r="S71" s="16">
        <f t="shared" si="19"/>
        <v>826.2</v>
      </c>
    </row>
    <row r="72" spans="1:19" ht="12.75">
      <c r="A72" s="5">
        <f t="shared" si="1"/>
        <v>55</v>
      </c>
      <c r="B72" s="5">
        <f t="shared" si="2"/>
        <v>1</v>
      </c>
      <c r="C72" s="5">
        <f t="shared" si="3"/>
        <v>0.041</v>
      </c>
      <c r="D72" s="5">
        <f t="shared" si="4"/>
        <v>0.029</v>
      </c>
      <c r="E72" s="5">
        <f t="shared" si="5"/>
        <v>58.556</v>
      </c>
      <c r="F72" s="5">
        <f t="shared" si="6"/>
        <v>41.418</v>
      </c>
      <c r="G72" s="23">
        <f t="shared" si="7"/>
        <v>1445.3</v>
      </c>
      <c r="H72" s="5">
        <f t="shared" si="8"/>
        <v>8</v>
      </c>
      <c r="I72" s="5">
        <f t="shared" si="9"/>
        <v>0.016</v>
      </c>
      <c r="J72" s="5">
        <f t="shared" si="10"/>
        <v>0.015</v>
      </c>
      <c r="K72" s="5">
        <f t="shared" si="11"/>
        <v>0.26</v>
      </c>
      <c r="L72" s="5">
        <f t="shared" si="12"/>
        <v>0</v>
      </c>
      <c r="M72" s="10">
        <f t="shared" si="13"/>
        <v>12.393</v>
      </c>
      <c r="N72" s="12">
        <f t="shared" si="14"/>
        <v>564.5</v>
      </c>
      <c r="O72" s="24">
        <f t="shared" si="15"/>
        <v>0.3906</v>
      </c>
      <c r="P72" s="10">
        <f t="shared" si="16"/>
        <v>-1.0128</v>
      </c>
      <c r="Q72" s="13">
        <f t="shared" si="17"/>
        <v>599.3</v>
      </c>
      <c r="R72" s="15">
        <f t="shared" si="18"/>
        <v>9.6048</v>
      </c>
      <c r="S72" s="16">
        <f t="shared" si="19"/>
        <v>835.8</v>
      </c>
    </row>
    <row r="73" spans="1:19" ht="12.75">
      <c r="A73" s="5">
        <f t="shared" si="1"/>
        <v>56</v>
      </c>
      <c r="B73" s="5">
        <f t="shared" si="2"/>
        <v>1</v>
      </c>
      <c r="C73" s="5">
        <f t="shared" si="3"/>
        <v>0.041</v>
      </c>
      <c r="D73" s="5">
        <f t="shared" si="4"/>
        <v>0.029</v>
      </c>
      <c r="E73" s="5">
        <f t="shared" si="5"/>
        <v>59.257</v>
      </c>
      <c r="F73" s="5">
        <f t="shared" si="6"/>
        <v>41.914</v>
      </c>
      <c r="G73" s="23">
        <f t="shared" si="7"/>
        <v>1462.6</v>
      </c>
      <c r="H73" s="5">
        <f t="shared" si="8"/>
        <v>8</v>
      </c>
      <c r="I73" s="5">
        <f t="shared" si="9"/>
        <v>0.016</v>
      </c>
      <c r="J73" s="5">
        <f t="shared" si="10"/>
        <v>0.015</v>
      </c>
      <c r="K73" s="5">
        <f t="shared" si="11"/>
        <v>0.26</v>
      </c>
      <c r="L73" s="5">
        <f t="shared" si="12"/>
        <v>0</v>
      </c>
      <c r="M73" s="10">
        <f t="shared" si="13"/>
        <v>12.537</v>
      </c>
      <c r="N73" s="12">
        <f t="shared" si="14"/>
        <v>577</v>
      </c>
      <c r="O73" s="24">
        <f t="shared" si="15"/>
        <v>0.3945</v>
      </c>
      <c r="P73" s="10">
        <f t="shared" si="16"/>
        <v>-1.0448</v>
      </c>
      <c r="Q73" s="13">
        <f t="shared" si="17"/>
        <v>598.3</v>
      </c>
      <c r="R73" s="15">
        <f t="shared" si="18"/>
        <v>9.5888</v>
      </c>
      <c r="S73" s="16">
        <f t="shared" si="19"/>
        <v>845.4</v>
      </c>
    </row>
    <row r="74" spans="1:19" ht="12.75">
      <c r="A74" s="5">
        <f t="shared" si="1"/>
        <v>57</v>
      </c>
      <c r="B74" s="5">
        <f t="shared" si="2"/>
        <v>1</v>
      </c>
      <c r="C74" s="5">
        <f t="shared" si="3"/>
        <v>0.041</v>
      </c>
      <c r="D74" s="5">
        <f t="shared" si="4"/>
        <v>0.029</v>
      </c>
      <c r="E74" s="5">
        <f t="shared" si="5"/>
        <v>59.967</v>
      </c>
      <c r="F74" s="5">
        <f t="shared" si="6"/>
        <v>42.415</v>
      </c>
      <c r="G74" s="23">
        <f t="shared" si="7"/>
        <v>1480.2</v>
      </c>
      <c r="H74" s="5">
        <f t="shared" si="8"/>
        <v>8</v>
      </c>
      <c r="I74" s="5">
        <f t="shared" si="9"/>
        <v>0.016</v>
      </c>
      <c r="J74" s="5">
        <f t="shared" si="10"/>
        <v>0.015</v>
      </c>
      <c r="K74" s="5">
        <f t="shared" si="11"/>
        <v>0.26</v>
      </c>
      <c r="L74" s="5">
        <f t="shared" si="12"/>
        <v>0</v>
      </c>
      <c r="M74" s="10">
        <f t="shared" si="13"/>
        <v>12.681</v>
      </c>
      <c r="N74" s="12">
        <f t="shared" si="14"/>
        <v>589.7</v>
      </c>
      <c r="O74" s="24">
        <f t="shared" si="15"/>
        <v>0.3984</v>
      </c>
      <c r="P74" s="10">
        <f t="shared" si="16"/>
        <v>-1.076</v>
      </c>
      <c r="Q74" s="13">
        <f t="shared" si="17"/>
        <v>597.2</v>
      </c>
      <c r="R74" s="15">
        <f t="shared" si="18"/>
        <v>9.5728</v>
      </c>
      <c r="S74" s="16">
        <f t="shared" si="19"/>
        <v>855</v>
      </c>
    </row>
    <row r="75" spans="1:19" ht="12.75">
      <c r="A75" s="5">
        <f t="shared" si="1"/>
        <v>58</v>
      </c>
      <c r="B75" s="5">
        <f t="shared" si="2"/>
        <v>1</v>
      </c>
      <c r="C75" s="5">
        <f t="shared" si="3"/>
        <v>0.041</v>
      </c>
      <c r="D75" s="5">
        <f t="shared" si="4"/>
        <v>0.029</v>
      </c>
      <c r="E75" s="5">
        <f t="shared" si="5"/>
        <v>60.688</v>
      </c>
      <c r="F75" s="5">
        <f t="shared" si="6"/>
        <v>42.926</v>
      </c>
      <c r="G75" s="23">
        <f t="shared" si="7"/>
        <v>1498</v>
      </c>
      <c r="H75" s="5">
        <f t="shared" si="8"/>
        <v>8</v>
      </c>
      <c r="I75" s="5">
        <f t="shared" si="9"/>
        <v>0.016</v>
      </c>
      <c r="J75" s="5">
        <f t="shared" si="10"/>
        <v>0.015</v>
      </c>
      <c r="K75" s="5">
        <f t="shared" si="11"/>
        <v>0.26</v>
      </c>
      <c r="L75" s="5">
        <f t="shared" si="12"/>
        <v>0</v>
      </c>
      <c r="M75" s="10">
        <f t="shared" si="13"/>
        <v>12.825</v>
      </c>
      <c r="N75" s="12">
        <f t="shared" si="14"/>
        <v>602.5</v>
      </c>
      <c r="O75" s="24">
        <f t="shared" si="15"/>
        <v>0.4022</v>
      </c>
      <c r="P75" s="10">
        <f t="shared" si="16"/>
        <v>-1.1072</v>
      </c>
      <c r="Q75" s="13">
        <f t="shared" si="17"/>
        <v>596.1</v>
      </c>
      <c r="R75" s="15">
        <f t="shared" si="18"/>
        <v>9.5552</v>
      </c>
      <c r="S75" s="16">
        <f t="shared" si="19"/>
        <v>864.6</v>
      </c>
    </row>
    <row r="76" spans="1:19" ht="12.75">
      <c r="A76" s="5">
        <f t="shared" si="1"/>
        <v>59</v>
      </c>
      <c r="B76" s="5">
        <f t="shared" si="2"/>
        <v>1</v>
      </c>
      <c r="C76" s="5">
        <f t="shared" si="3"/>
        <v>0.041</v>
      </c>
      <c r="D76" s="5">
        <f t="shared" si="4"/>
        <v>0.029</v>
      </c>
      <c r="E76" s="5">
        <f t="shared" si="5"/>
        <v>61.418</v>
      </c>
      <c r="F76" s="5">
        <f t="shared" si="6"/>
        <v>43.442</v>
      </c>
      <c r="G76" s="23">
        <f t="shared" si="7"/>
        <v>1516</v>
      </c>
      <c r="H76" s="5">
        <f t="shared" si="8"/>
        <v>8</v>
      </c>
      <c r="I76" s="5">
        <f t="shared" si="9"/>
        <v>0.016</v>
      </c>
      <c r="J76" s="5">
        <f t="shared" si="10"/>
        <v>0.015</v>
      </c>
      <c r="K76" s="5">
        <f t="shared" si="11"/>
        <v>0.26</v>
      </c>
      <c r="L76" s="5">
        <f t="shared" si="12"/>
        <v>0</v>
      </c>
      <c r="M76" s="10">
        <f t="shared" si="13"/>
        <v>12.969</v>
      </c>
      <c r="N76" s="12">
        <f t="shared" si="14"/>
        <v>615.5</v>
      </c>
      <c r="O76" s="24">
        <f t="shared" si="15"/>
        <v>0.406</v>
      </c>
      <c r="P76" s="10">
        <f t="shared" si="16"/>
        <v>-1.1376</v>
      </c>
      <c r="Q76" s="13">
        <f t="shared" si="17"/>
        <v>595</v>
      </c>
      <c r="R76" s="15">
        <f t="shared" si="18"/>
        <v>9.5376</v>
      </c>
      <c r="S76" s="16">
        <f t="shared" si="19"/>
        <v>874.1</v>
      </c>
    </row>
    <row r="77" spans="1:19" ht="12.75">
      <c r="A77" s="5">
        <f t="shared" si="1"/>
        <v>60</v>
      </c>
      <c r="B77" s="5">
        <f t="shared" si="2"/>
        <v>1</v>
      </c>
      <c r="C77" s="5">
        <f t="shared" si="3"/>
        <v>0.041</v>
      </c>
      <c r="D77" s="5">
        <f t="shared" si="4"/>
        <v>0.029</v>
      </c>
      <c r="E77" s="5">
        <f t="shared" si="5"/>
        <v>62.156</v>
      </c>
      <c r="F77" s="5">
        <f t="shared" si="6"/>
        <v>43.964</v>
      </c>
      <c r="G77" s="23">
        <f t="shared" si="7"/>
        <v>1534.2</v>
      </c>
      <c r="H77" s="5">
        <f t="shared" si="8"/>
        <v>8</v>
      </c>
      <c r="I77" s="5">
        <f t="shared" si="9"/>
        <v>0.016</v>
      </c>
      <c r="J77" s="5">
        <f t="shared" si="10"/>
        <v>0.015</v>
      </c>
      <c r="K77" s="5">
        <f t="shared" si="11"/>
        <v>0.26</v>
      </c>
      <c r="L77" s="5">
        <f t="shared" si="12"/>
        <v>0</v>
      </c>
      <c r="M77" s="10">
        <f t="shared" si="13"/>
        <v>13.1115</v>
      </c>
      <c r="N77" s="12">
        <f t="shared" si="14"/>
        <v>628.6</v>
      </c>
      <c r="O77" s="24">
        <f t="shared" si="15"/>
        <v>0.4097</v>
      </c>
      <c r="P77" s="10">
        <f t="shared" si="16"/>
        <v>-1.168</v>
      </c>
      <c r="Q77" s="13">
        <f t="shared" si="17"/>
        <v>593.8</v>
      </c>
      <c r="R77" s="15">
        <f t="shared" si="18"/>
        <v>9.52</v>
      </c>
      <c r="S77" s="16">
        <f t="shared" si="19"/>
        <v>883.6</v>
      </c>
    </row>
    <row r="78" spans="1:19" ht="12.75">
      <c r="A78" s="5">
        <f t="shared" si="1"/>
        <v>61</v>
      </c>
      <c r="B78" s="5">
        <f t="shared" si="2"/>
        <v>1</v>
      </c>
      <c r="C78" s="5">
        <f t="shared" si="3"/>
        <v>0.041</v>
      </c>
      <c r="D78" s="5">
        <f t="shared" si="4"/>
        <v>0.029</v>
      </c>
      <c r="E78" s="5">
        <f t="shared" si="5"/>
        <v>62.902</v>
      </c>
      <c r="F78" s="5">
        <f t="shared" si="6"/>
        <v>44.492</v>
      </c>
      <c r="G78" s="23">
        <f t="shared" si="7"/>
        <v>1552.6</v>
      </c>
      <c r="H78" s="5">
        <f t="shared" si="8"/>
        <v>8</v>
      </c>
      <c r="I78" s="5">
        <f t="shared" si="9"/>
        <v>0.016</v>
      </c>
      <c r="J78" s="5">
        <f t="shared" si="10"/>
        <v>0.015</v>
      </c>
      <c r="K78" s="5">
        <f t="shared" si="11"/>
        <v>0.26</v>
      </c>
      <c r="L78" s="5">
        <f t="shared" si="12"/>
        <v>0</v>
      </c>
      <c r="M78" s="10">
        <f t="shared" si="13"/>
        <v>13.254</v>
      </c>
      <c r="N78" s="12">
        <f t="shared" si="14"/>
        <v>641.9</v>
      </c>
      <c r="O78" s="24">
        <f t="shared" si="15"/>
        <v>0.4134</v>
      </c>
      <c r="P78" s="10">
        <f t="shared" si="16"/>
        <v>-1.1976</v>
      </c>
      <c r="Q78" s="13">
        <f t="shared" si="17"/>
        <v>592.6</v>
      </c>
      <c r="R78" s="15">
        <f t="shared" si="18"/>
        <v>9.5008</v>
      </c>
      <c r="S78" s="16">
        <f t="shared" si="19"/>
        <v>893.1</v>
      </c>
    </row>
    <row r="79" spans="1:19" ht="12.75">
      <c r="A79" s="5">
        <f t="shared" si="1"/>
        <v>62</v>
      </c>
      <c r="B79" s="5">
        <f t="shared" si="2"/>
        <v>1</v>
      </c>
      <c r="C79" s="5">
        <f t="shared" si="3"/>
        <v>0.041</v>
      </c>
      <c r="D79" s="5">
        <f t="shared" si="4"/>
        <v>0.029</v>
      </c>
      <c r="E79" s="5">
        <f t="shared" si="5"/>
        <v>63.657</v>
      </c>
      <c r="F79" s="5">
        <f t="shared" si="6"/>
        <v>45.025</v>
      </c>
      <c r="G79" s="23">
        <f t="shared" si="7"/>
        <v>1571.2</v>
      </c>
      <c r="H79" s="5">
        <f t="shared" si="8"/>
        <v>8</v>
      </c>
      <c r="I79" s="5">
        <f t="shared" si="9"/>
        <v>0.016</v>
      </c>
      <c r="J79" s="5">
        <f t="shared" si="10"/>
        <v>0.015</v>
      </c>
      <c r="K79" s="5">
        <f t="shared" si="11"/>
        <v>0.26</v>
      </c>
      <c r="L79" s="5">
        <f t="shared" si="12"/>
        <v>0</v>
      </c>
      <c r="M79" s="10">
        <f t="shared" si="13"/>
        <v>13.3965</v>
      </c>
      <c r="N79" s="12">
        <f t="shared" si="14"/>
        <v>655.3</v>
      </c>
      <c r="O79" s="24">
        <f t="shared" si="15"/>
        <v>0.4171</v>
      </c>
      <c r="P79" s="10">
        <f t="shared" si="16"/>
        <v>-1.2272</v>
      </c>
      <c r="Q79" s="13">
        <f t="shared" si="17"/>
        <v>591.4</v>
      </c>
      <c r="R79" s="15">
        <f t="shared" si="18"/>
        <v>9.4816</v>
      </c>
      <c r="S79" s="16">
        <f t="shared" si="19"/>
        <v>902.6</v>
      </c>
    </row>
    <row r="80" spans="1:19" ht="12.75">
      <c r="A80" s="5">
        <f t="shared" si="1"/>
        <v>63</v>
      </c>
      <c r="B80" s="5">
        <f t="shared" si="2"/>
        <v>1</v>
      </c>
      <c r="C80" s="5">
        <f t="shared" si="3"/>
        <v>0.041</v>
      </c>
      <c r="D80" s="5">
        <f t="shared" si="4"/>
        <v>0.029</v>
      </c>
      <c r="E80" s="5">
        <f t="shared" si="5"/>
        <v>64.419</v>
      </c>
      <c r="F80" s="5">
        <f t="shared" si="6"/>
        <v>45.565</v>
      </c>
      <c r="G80" s="23">
        <f t="shared" si="7"/>
        <v>1590.1</v>
      </c>
      <c r="H80" s="5">
        <f t="shared" si="8"/>
        <v>8</v>
      </c>
      <c r="I80" s="5">
        <f t="shared" si="9"/>
        <v>0.016</v>
      </c>
      <c r="J80" s="5">
        <f t="shared" si="10"/>
        <v>0.015</v>
      </c>
      <c r="K80" s="5">
        <f t="shared" si="11"/>
        <v>0.26</v>
      </c>
      <c r="L80" s="5">
        <f t="shared" si="12"/>
        <v>0</v>
      </c>
      <c r="M80" s="10">
        <f t="shared" si="13"/>
        <v>13.539</v>
      </c>
      <c r="N80" s="12">
        <f t="shared" si="14"/>
        <v>668.8</v>
      </c>
      <c r="O80" s="24">
        <f t="shared" si="15"/>
        <v>0.4206</v>
      </c>
      <c r="P80" s="10">
        <f t="shared" si="16"/>
        <v>-1.2568</v>
      </c>
      <c r="Q80" s="13">
        <f t="shared" si="17"/>
        <v>590.1</v>
      </c>
      <c r="R80" s="15">
        <f t="shared" si="18"/>
        <v>9.4624</v>
      </c>
      <c r="S80" s="16">
        <f t="shared" si="19"/>
        <v>912.1</v>
      </c>
    </row>
    <row r="81" spans="1:19" ht="12.75">
      <c r="A81" s="5">
        <f t="shared" si="1"/>
        <v>64</v>
      </c>
      <c r="B81" s="5">
        <f t="shared" si="2"/>
        <v>1</v>
      </c>
      <c r="C81" s="5">
        <f t="shared" si="3"/>
        <v>0.041</v>
      </c>
      <c r="D81" s="5">
        <f t="shared" si="4"/>
        <v>0.029</v>
      </c>
      <c r="E81" s="5">
        <f t="shared" si="5"/>
        <v>65.194</v>
      </c>
      <c r="F81" s="5">
        <f t="shared" si="6"/>
        <v>46.113</v>
      </c>
      <c r="G81" s="23">
        <f t="shared" si="7"/>
        <v>1609.2</v>
      </c>
      <c r="H81" s="5">
        <f t="shared" si="8"/>
        <v>8</v>
      </c>
      <c r="I81" s="5">
        <f t="shared" si="9"/>
        <v>0.016</v>
      </c>
      <c r="J81" s="5">
        <f t="shared" si="10"/>
        <v>0.015</v>
      </c>
      <c r="K81" s="5">
        <f t="shared" si="11"/>
        <v>0.26</v>
      </c>
      <c r="L81" s="5">
        <f t="shared" si="12"/>
        <v>0</v>
      </c>
      <c r="M81" s="10">
        <f t="shared" si="13"/>
        <v>13.6815</v>
      </c>
      <c r="N81" s="12">
        <f t="shared" si="14"/>
        <v>682.5</v>
      </c>
      <c r="O81" s="24">
        <f t="shared" si="15"/>
        <v>0.4241</v>
      </c>
      <c r="P81" s="10">
        <f t="shared" si="16"/>
        <v>-1.2848</v>
      </c>
      <c r="Q81" s="13">
        <f t="shared" si="17"/>
        <v>588.8</v>
      </c>
      <c r="R81" s="15">
        <f t="shared" si="18"/>
        <v>9.4416</v>
      </c>
      <c r="S81" s="16">
        <f t="shared" si="19"/>
        <v>921.5</v>
      </c>
    </row>
    <row r="82" spans="1:19" ht="12.75">
      <c r="A82" s="5">
        <f t="shared" si="1"/>
        <v>65</v>
      </c>
      <c r="B82" s="5">
        <f t="shared" si="2"/>
        <v>1</v>
      </c>
      <c r="C82" s="5">
        <f t="shared" si="3"/>
        <v>0.041</v>
      </c>
      <c r="D82" s="5">
        <f t="shared" si="4"/>
        <v>0.029</v>
      </c>
      <c r="E82" s="5">
        <f t="shared" si="5"/>
        <v>65.977</v>
      </c>
      <c r="F82" s="5">
        <f t="shared" si="6"/>
        <v>46.667</v>
      </c>
      <c r="G82" s="23">
        <f t="shared" si="7"/>
        <v>1628.5</v>
      </c>
      <c r="H82" s="5">
        <f t="shared" si="8"/>
        <v>8</v>
      </c>
      <c r="I82" s="5">
        <f t="shared" si="9"/>
        <v>0.016</v>
      </c>
      <c r="J82" s="5">
        <f t="shared" si="10"/>
        <v>0.015</v>
      </c>
      <c r="K82" s="5">
        <f t="shared" si="11"/>
        <v>0.26</v>
      </c>
      <c r="L82" s="5">
        <f t="shared" si="12"/>
        <v>0</v>
      </c>
      <c r="M82" s="10">
        <f t="shared" si="13"/>
        <v>13.8225</v>
      </c>
      <c r="N82" s="12">
        <f t="shared" si="14"/>
        <v>696.3</v>
      </c>
      <c r="O82" s="24">
        <f t="shared" si="15"/>
        <v>0.4276</v>
      </c>
      <c r="P82" s="10">
        <f t="shared" si="16"/>
        <v>-1.3128</v>
      </c>
      <c r="Q82" s="13">
        <f t="shared" si="17"/>
        <v>587.5</v>
      </c>
      <c r="R82" s="15">
        <f t="shared" si="18"/>
        <v>9.4208</v>
      </c>
      <c r="S82" s="16">
        <f t="shared" si="19"/>
        <v>930.9</v>
      </c>
    </row>
    <row r="83" spans="1:19" ht="12.75">
      <c r="A83" s="5">
        <f>A82+1</f>
        <v>66</v>
      </c>
      <c r="B83" s="5">
        <f aca="true" t="shared" si="20" ref="B83:L87">B82</f>
        <v>1</v>
      </c>
      <c r="C83" s="5">
        <f aca="true" t="shared" si="21" ref="C83:D87">C82</f>
        <v>0.041</v>
      </c>
      <c r="D83" s="5">
        <f t="shared" si="21"/>
        <v>0.029</v>
      </c>
      <c r="E83" s="5">
        <f>ROUND((G82*C82),3)</f>
        <v>66.769</v>
      </c>
      <c r="F83" s="5">
        <f>ROUND((G82*D82),3)</f>
        <v>47.227</v>
      </c>
      <c r="G83" s="23">
        <f>ROUND((G82+B82*(E83-F83)),1)</f>
        <v>1648</v>
      </c>
      <c r="H83" s="5">
        <f t="shared" si="20"/>
        <v>8</v>
      </c>
      <c r="I83" s="5">
        <f t="shared" si="20"/>
        <v>0.016</v>
      </c>
      <c r="J83" s="5">
        <f t="shared" si="20"/>
        <v>0.015</v>
      </c>
      <c r="K83" s="5">
        <f t="shared" si="20"/>
        <v>0.26</v>
      </c>
      <c r="L83" s="5">
        <f t="shared" si="20"/>
        <v>0</v>
      </c>
      <c r="M83" s="10">
        <f>ROUND((S82*J82),4)</f>
        <v>13.9635</v>
      </c>
      <c r="N83" s="12">
        <f>ROUND((N82+B83*M83),1)</f>
        <v>710.3</v>
      </c>
      <c r="O83" s="24">
        <f>ROUND((N83/G83),4)</f>
        <v>0.431</v>
      </c>
      <c r="P83" s="10">
        <f>ROUND(((K82-O82)*H82),4)</f>
        <v>-1.3408</v>
      </c>
      <c r="Q83" s="13">
        <f>ROUND((Q82+B82*P83),1)</f>
        <v>586.2</v>
      </c>
      <c r="R83" s="15">
        <f>ROUND((Q82*I82),4)</f>
        <v>9.4</v>
      </c>
      <c r="S83" s="16">
        <f>ROUND((S82+B82*R83),1)</f>
        <v>940.3</v>
      </c>
    </row>
    <row r="84" spans="1:19" ht="12.75">
      <c r="A84" s="5">
        <f>A83+1</f>
        <v>67</v>
      </c>
      <c r="B84" s="5">
        <f t="shared" si="20"/>
        <v>1</v>
      </c>
      <c r="C84" s="5">
        <f t="shared" si="21"/>
        <v>0.041</v>
      </c>
      <c r="D84" s="5">
        <f t="shared" si="21"/>
        <v>0.029</v>
      </c>
      <c r="E84" s="5">
        <f>ROUND((G83*C83),3)</f>
        <v>67.568</v>
      </c>
      <c r="F84" s="5">
        <f>ROUND((G83*D83),3)</f>
        <v>47.792</v>
      </c>
      <c r="G84" s="23">
        <f>ROUND((G83+B83*(E84-F84)),1)</f>
        <v>1667.8</v>
      </c>
      <c r="H84" s="5">
        <f t="shared" si="20"/>
        <v>8</v>
      </c>
      <c r="I84" s="5">
        <f t="shared" si="20"/>
        <v>0.016</v>
      </c>
      <c r="J84" s="5">
        <f t="shared" si="20"/>
        <v>0.015</v>
      </c>
      <c r="K84" s="5">
        <f t="shared" si="20"/>
        <v>0.26</v>
      </c>
      <c r="L84" s="5">
        <f t="shared" si="20"/>
        <v>0</v>
      </c>
      <c r="M84" s="10">
        <f>ROUND((S83*J83),4)</f>
        <v>14.1045</v>
      </c>
      <c r="N84" s="12">
        <f>ROUND((N83+B84*M84),1)</f>
        <v>724.4</v>
      </c>
      <c r="O84" s="24">
        <f>ROUND((N84/G84),4)</f>
        <v>0.4343</v>
      </c>
      <c r="P84" s="10">
        <f>ROUND(((K83-O83)*H83),4)</f>
        <v>-1.368</v>
      </c>
      <c r="Q84" s="13">
        <f>ROUND((Q83+B83*P84),1)</f>
        <v>584.8</v>
      </c>
      <c r="R84" s="15">
        <f>ROUND((Q83*I83),4)</f>
        <v>9.3792</v>
      </c>
      <c r="S84" s="16">
        <f>ROUND((S83+B83*R84),1)</f>
        <v>949.7</v>
      </c>
    </row>
    <row r="85" spans="1:19" ht="12.75">
      <c r="A85" s="5">
        <f>A84+1</f>
        <v>68</v>
      </c>
      <c r="B85" s="5">
        <f t="shared" si="20"/>
        <v>1</v>
      </c>
      <c r="C85" s="5">
        <f t="shared" si="21"/>
        <v>0.041</v>
      </c>
      <c r="D85" s="5">
        <f t="shared" si="21"/>
        <v>0.029</v>
      </c>
      <c r="E85" s="5">
        <f>ROUND((G84*C84),3)</f>
        <v>68.38</v>
      </c>
      <c r="F85" s="5">
        <f>ROUND((G84*D84),3)</f>
        <v>48.366</v>
      </c>
      <c r="G85" s="23">
        <f>ROUND((G84+B84*(E85-F85)),1)</f>
        <v>1687.8</v>
      </c>
      <c r="H85" s="5">
        <f t="shared" si="20"/>
        <v>8</v>
      </c>
      <c r="I85" s="5">
        <f t="shared" si="20"/>
        <v>0.016</v>
      </c>
      <c r="J85" s="5">
        <f t="shared" si="20"/>
        <v>0.015</v>
      </c>
      <c r="K85" s="5">
        <f t="shared" si="20"/>
        <v>0.26</v>
      </c>
      <c r="L85" s="5">
        <f t="shared" si="20"/>
        <v>0</v>
      </c>
      <c r="M85" s="10">
        <f>ROUND((S84*J84),4)</f>
        <v>14.2455</v>
      </c>
      <c r="N85" s="12">
        <f>ROUND((N84+B85*M85),1)</f>
        <v>738.6</v>
      </c>
      <c r="O85" s="24">
        <f>ROUND((N85/G85),4)</f>
        <v>0.4376</v>
      </c>
      <c r="P85" s="10">
        <f>ROUND(((K84-O84)*H84),4)</f>
        <v>-1.3944</v>
      </c>
      <c r="Q85" s="13">
        <f>ROUND((Q84+B84*P85),1)</f>
        <v>583.4</v>
      </c>
      <c r="R85" s="15">
        <f>ROUND((Q84*I84),4)</f>
        <v>9.3568</v>
      </c>
      <c r="S85" s="16">
        <f>ROUND((S84+B84*R85),1)</f>
        <v>959.1</v>
      </c>
    </row>
    <row r="86" spans="1:19" ht="12.75">
      <c r="A86" s="5">
        <f>A85+1</f>
        <v>69</v>
      </c>
      <c r="B86" s="5">
        <f t="shared" si="20"/>
        <v>1</v>
      </c>
      <c r="C86" s="5">
        <f t="shared" si="21"/>
        <v>0.041</v>
      </c>
      <c r="D86" s="5">
        <f t="shared" si="21"/>
        <v>0.029</v>
      </c>
      <c r="E86" s="5">
        <f>ROUND((G85*C85),3)</f>
        <v>69.2</v>
      </c>
      <c r="F86" s="5">
        <f>ROUND((G85*D85),3)</f>
        <v>48.946</v>
      </c>
      <c r="G86" s="23">
        <f>ROUND((G85+B85*(E86-F86)),1)</f>
        <v>1708.1</v>
      </c>
      <c r="H86" s="5">
        <f t="shared" si="20"/>
        <v>8</v>
      </c>
      <c r="I86" s="5">
        <f t="shared" si="20"/>
        <v>0.016</v>
      </c>
      <c r="J86" s="5">
        <f t="shared" si="20"/>
        <v>0.015</v>
      </c>
      <c r="K86" s="5">
        <f t="shared" si="20"/>
        <v>0.26</v>
      </c>
      <c r="L86" s="5">
        <f t="shared" si="20"/>
        <v>0</v>
      </c>
      <c r="M86" s="10">
        <f>ROUND((S85*J85),4)</f>
        <v>14.3865</v>
      </c>
      <c r="N86" s="12">
        <f>ROUND((N85+B86*M86),1)</f>
        <v>753</v>
      </c>
      <c r="O86" s="24">
        <f>ROUND((N86/G86),4)</f>
        <v>0.4408</v>
      </c>
      <c r="P86" s="10">
        <f>ROUND(((K85-O85)*H85),4)</f>
        <v>-1.4208</v>
      </c>
      <c r="Q86" s="13">
        <f>ROUND((Q85+B85*P86),1)</f>
        <v>582</v>
      </c>
      <c r="R86" s="15">
        <f>ROUND((Q85*I85),4)</f>
        <v>9.3344</v>
      </c>
      <c r="S86" s="16">
        <f>ROUND((S85+B85*R86),1)</f>
        <v>968.4</v>
      </c>
    </row>
    <row r="87" spans="1:19" ht="12.75">
      <c r="A87" s="5">
        <f>A86+1</f>
        <v>70</v>
      </c>
      <c r="B87" s="5">
        <f t="shared" si="20"/>
        <v>1</v>
      </c>
      <c r="C87" s="5">
        <f t="shared" si="21"/>
        <v>0.041</v>
      </c>
      <c r="D87" s="5">
        <f t="shared" si="21"/>
        <v>0.029</v>
      </c>
      <c r="E87" s="5">
        <f>ROUND((G86*C86),3)</f>
        <v>70.032</v>
      </c>
      <c r="F87" s="5">
        <f>ROUND((G86*D86),3)</f>
        <v>49.535</v>
      </c>
      <c r="G87" s="23">
        <f>ROUND((G86+B86*(E87-F87)),1)</f>
        <v>1728.6</v>
      </c>
      <c r="H87" s="5">
        <f t="shared" si="20"/>
        <v>8</v>
      </c>
      <c r="I87" s="5">
        <f t="shared" si="20"/>
        <v>0.016</v>
      </c>
      <c r="J87" s="5">
        <f t="shared" si="20"/>
        <v>0.015</v>
      </c>
      <c r="K87" s="5">
        <f t="shared" si="20"/>
        <v>0.26</v>
      </c>
      <c r="L87" s="5">
        <f t="shared" si="20"/>
        <v>0</v>
      </c>
      <c r="M87" s="10">
        <f>ROUND((S86*J86),4)</f>
        <v>14.526</v>
      </c>
      <c r="N87" s="12">
        <f>ROUND((N86+B87*M87),1)</f>
        <v>767.5</v>
      </c>
      <c r="O87" s="24">
        <f>ROUND((N87/G87),4)</f>
        <v>0.444</v>
      </c>
      <c r="P87" s="10">
        <f>ROUND(((K86-O86)*H86),4)</f>
        <v>-1.4464</v>
      </c>
      <c r="Q87" s="13">
        <f>ROUND((Q86+B86*P87),1)</f>
        <v>580.6</v>
      </c>
      <c r="R87" s="15">
        <f>ROUND((Q86*I86),4)</f>
        <v>9.312</v>
      </c>
      <c r="S87" s="16">
        <f>ROUND((S86+B86*R87),1)</f>
        <v>977.7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2009-12-26T15:16:05Z</dcterms:created>
  <dcterms:modified xsi:type="dcterms:W3CDTF">2010-01-21T18:55:03Z</dcterms:modified>
  <cp:category/>
  <cp:version/>
  <cp:contentType/>
  <cp:contentStatus/>
</cp:coreProperties>
</file>